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8303715\Desktop\"/>
    </mc:Choice>
  </mc:AlternateContent>
  <workbookProtection workbookAlgorithmName="SHA-512" workbookHashValue="JG8obj83+zizTOpYNOrRCbMdFLhqZ0k0ow5+kxj/SiHemlmA9v/NYLyVagp4xks8PiNc5RSzC4+plvfGzSVpnw==" workbookSaltValue="1jRN7TbvyScCT5idCUTEig==" workbookSpinCount="100000" lockStructure="1"/>
  <bookViews>
    <workbookView xWindow="0" yWindow="0" windowWidth="28800" windowHeight="12600" tabRatio="789" activeTab="6"/>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J594" i="8" l="1"/>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AD6" i="5"/>
  <c r="AD7" i="5"/>
  <c r="C8" i="5"/>
  <c r="AD8" i="5" s="1"/>
  <c r="C9" i="5"/>
  <c r="AD9" i="5"/>
  <c r="C10" i="5"/>
  <c r="AD10" i="5" s="1"/>
  <c r="C11" i="5"/>
  <c r="AD11" i="5" s="1"/>
  <c r="C12" i="5"/>
  <c r="AD12" i="5" s="1"/>
  <c r="C13" i="5"/>
  <c r="AD13" i="5"/>
  <c r="C14" i="5"/>
  <c r="AD14" i="5" s="1"/>
  <c r="C15" i="5"/>
  <c r="AD15" i="5" s="1"/>
  <c r="C16" i="5"/>
  <c r="AD16" i="5" s="1"/>
  <c r="C17" i="5"/>
  <c r="AD17" i="5"/>
  <c r="C18" i="5"/>
  <c r="AD18" i="5" s="1"/>
  <c r="C19" i="5"/>
  <c r="AD19" i="5" s="1"/>
  <c r="C20" i="5"/>
  <c r="AD20" i="5" s="1"/>
  <c r="C21" i="5"/>
  <c r="AD21" i="5"/>
  <c r="C22" i="5"/>
  <c r="AD22" i="5" s="1"/>
  <c r="C23" i="5"/>
  <c r="AD23" i="5" s="1"/>
  <c r="C24" i="5"/>
  <c r="AD24" i="5" s="1"/>
  <c r="C25" i="5"/>
  <c r="AD25" i="5"/>
  <c r="C26" i="5"/>
  <c r="AD26" i="5" s="1"/>
  <c r="C27" i="5"/>
  <c r="AD27" i="5" s="1"/>
  <c r="C28" i="5"/>
  <c r="AD28" i="5" s="1"/>
  <c r="C29" i="5"/>
  <c r="AD29" i="5"/>
  <c r="C30" i="5"/>
  <c r="AD30" i="5" s="1"/>
  <c r="C31" i="5"/>
  <c r="AD31" i="5" s="1"/>
  <c r="C32" i="5"/>
  <c r="AD32" i="5" s="1"/>
  <c r="C33" i="5"/>
  <c r="AD33" i="5" s="1"/>
  <c r="C34" i="5"/>
  <c r="AD34" i="5" s="1"/>
  <c r="C35" i="5"/>
  <c r="AD35" i="5" s="1"/>
  <c r="C36" i="5"/>
  <c r="AD36" i="5" s="1"/>
  <c r="C37" i="5"/>
  <c r="AD37" i="5"/>
  <c r="C38" i="5"/>
  <c r="AD38" i="5" s="1"/>
  <c r="C39" i="5"/>
  <c r="AD39" i="5" s="1"/>
  <c r="C40" i="5"/>
  <c r="AD40" i="5" s="1"/>
  <c r="C41" i="5"/>
  <c r="AD41" i="5" s="1"/>
  <c r="C42" i="5"/>
  <c r="AD42" i="5" s="1"/>
  <c r="C43" i="5"/>
  <c r="AD43" i="5" s="1"/>
  <c r="C44" i="5"/>
  <c r="AD44" i="5" s="1"/>
  <c r="C45" i="5"/>
  <c r="AD45" i="5" s="1"/>
  <c r="C46" i="5"/>
  <c r="AD46" i="5" s="1"/>
  <c r="C47" i="5"/>
  <c r="AD47" i="5" s="1"/>
  <c r="C48" i="5"/>
  <c r="AD48" i="5" s="1"/>
  <c r="C49" i="5"/>
  <c r="AB49" i="5"/>
  <c r="C50" i="5"/>
  <c r="C51" i="5"/>
  <c r="AD51" i="5"/>
  <c r="C52" i="5"/>
  <c r="AB52" i="5"/>
  <c r="C53" i="5"/>
  <c r="AD53" i="5"/>
  <c r="C54" i="5"/>
  <c r="AD54" i="5"/>
  <c r="C55" i="5"/>
  <c r="AB55" i="5"/>
  <c r="C56" i="5"/>
  <c r="AD56" i="5"/>
  <c r="C57" i="5"/>
  <c r="AB57" i="5"/>
  <c r="C58" i="5"/>
  <c r="AB58" i="5"/>
  <c r="AD58" i="5"/>
  <c r="C59" i="5"/>
  <c r="AB59" i="5" s="1"/>
  <c r="C60" i="5"/>
  <c r="AB60" i="5"/>
  <c r="C61" i="5"/>
  <c r="AB61" i="5" s="1"/>
  <c r="C62" i="5"/>
  <c r="AB62" i="5" s="1"/>
  <c r="C63" i="5"/>
  <c r="AB63" i="5" s="1"/>
  <c r="C64" i="5"/>
  <c r="AB64" i="5"/>
  <c r="C65" i="5"/>
  <c r="AD65" i="5" s="1"/>
  <c r="C66" i="5"/>
  <c r="C67" i="5"/>
  <c r="AB67" i="5"/>
  <c r="C68" i="5"/>
  <c r="AB68" i="5"/>
  <c r="C69" i="5"/>
  <c r="AB69" i="5"/>
  <c r="C70" i="5"/>
  <c r="AD70" i="5"/>
  <c r="C71" i="5"/>
  <c r="AB71" i="5"/>
  <c r="C72" i="5"/>
  <c r="AB72" i="5"/>
  <c r="C73" i="5"/>
  <c r="AB73" i="5"/>
  <c r="C74" i="5"/>
  <c r="C75" i="5"/>
  <c r="AB75" i="5" s="1"/>
  <c r="C76" i="5"/>
  <c r="AB76" i="5" s="1"/>
  <c r="C77" i="5"/>
  <c r="AD77" i="5"/>
  <c r="C78" i="5"/>
  <c r="AB78" i="5" s="1"/>
  <c r="C79" i="5"/>
  <c r="AB79" i="5" s="1"/>
  <c r="C80" i="5"/>
  <c r="AB80" i="5" s="1"/>
  <c r="C81" i="5"/>
  <c r="AD81" i="5" s="1"/>
  <c r="C82" i="5"/>
  <c r="AD82" i="5" s="1"/>
  <c r="C83" i="5"/>
  <c r="AD83" i="5" s="1"/>
  <c r="C84" i="5"/>
  <c r="AD84" i="5" s="1"/>
  <c r="C85" i="5"/>
  <c r="AD85" i="5"/>
  <c r="C86" i="5"/>
  <c r="AD86" i="5" s="1"/>
  <c r="C87" i="5"/>
  <c r="AB87" i="5" s="1"/>
  <c r="C88" i="5"/>
  <c r="AB88" i="5" s="1"/>
  <c r="C89" i="5"/>
  <c r="AB89" i="5" s="1"/>
  <c r="C90" i="5"/>
  <c r="AD90" i="5" s="1"/>
  <c r="C91" i="5"/>
  <c r="AB91" i="5" s="1"/>
  <c r="C92" i="5"/>
  <c r="AB92" i="5" s="1"/>
  <c r="C93" i="5"/>
  <c r="AB93" i="5" s="1"/>
  <c r="C94" i="5"/>
  <c r="AB94" i="5" s="1"/>
  <c r="C95" i="5"/>
  <c r="AB95" i="5" s="1"/>
  <c r="C96" i="5"/>
  <c r="AB96" i="5" s="1"/>
  <c r="C97" i="5"/>
  <c r="AB97" i="5" s="1"/>
  <c r="C98" i="5"/>
  <c r="AD98" i="5" s="1"/>
  <c r="C99" i="5"/>
  <c r="AB99" i="5" s="1"/>
  <c r="C100" i="5"/>
  <c r="AB100" i="5" s="1"/>
  <c r="C101" i="5"/>
  <c r="AD101" i="5"/>
  <c r="C102" i="5"/>
  <c r="AB102" i="5" s="1"/>
  <c r="C103" i="5"/>
  <c r="AB103" i="5" s="1"/>
  <c r="C104" i="5"/>
  <c r="AB104" i="5" s="1"/>
  <c r="C105" i="5"/>
  <c r="AB105" i="5"/>
  <c r="C106" i="5"/>
  <c r="AB106" i="5" s="1"/>
  <c r="C107" i="5"/>
  <c r="AB107" i="5" s="1"/>
  <c r="C108" i="5"/>
  <c r="AB108" i="5" s="1"/>
  <c r="C109" i="5"/>
  <c r="AB109" i="5"/>
  <c r="C110" i="5"/>
  <c r="AB110" i="5" s="1"/>
  <c r="C111" i="5"/>
  <c r="AB111" i="5" s="1"/>
  <c r="C112" i="5"/>
  <c r="AB112" i="5" s="1"/>
  <c r="C113" i="5"/>
  <c r="AB113" i="5" s="1"/>
  <c r="C114" i="5"/>
  <c r="AB114" i="5" s="1"/>
  <c r="C115" i="5"/>
  <c r="AB115" i="5" s="1"/>
  <c r="C116" i="5"/>
  <c r="AB116" i="5" s="1"/>
  <c r="C117" i="5"/>
  <c r="AB117" i="5"/>
  <c r="C118" i="5"/>
  <c r="AB118" i="5" s="1"/>
  <c r="C119" i="5"/>
  <c r="AB119" i="5" s="1"/>
  <c r="C120" i="5"/>
  <c r="AB120" i="5" s="1"/>
  <c r="C121" i="5"/>
  <c r="AB121" i="5" s="1"/>
  <c r="C122" i="5"/>
  <c r="AB122" i="5" s="1"/>
  <c r="C123" i="5"/>
  <c r="AB123" i="5" s="1"/>
  <c r="C124" i="5"/>
  <c r="AB124" i="5" s="1"/>
  <c r="C125" i="5"/>
  <c r="AB125" i="5" s="1"/>
  <c r="C126" i="5"/>
  <c r="AB126" i="5" s="1"/>
  <c r="C127" i="5"/>
  <c r="AD127" i="5" s="1"/>
  <c r="C128" i="5"/>
  <c r="AB128" i="5" s="1"/>
  <c r="C129" i="5"/>
  <c r="AB129" i="5" s="1"/>
  <c r="C130" i="5"/>
  <c r="AB130" i="5" s="1"/>
  <c r="C131" i="5"/>
  <c r="AB131" i="5" s="1"/>
  <c r="C132" i="5"/>
  <c r="AB132" i="5" s="1"/>
  <c r="C133" i="5"/>
  <c r="AB133" i="5"/>
  <c r="C134" i="5"/>
  <c r="AB134" i="5" s="1"/>
  <c r="C135" i="5"/>
  <c r="AB135" i="5" s="1"/>
  <c r="C136" i="5"/>
  <c r="AB136" i="5" s="1"/>
  <c r="C137" i="5"/>
  <c r="AB137" i="5"/>
  <c r="AD137" i="5"/>
  <c r="C138" i="5"/>
  <c r="AB138" i="5"/>
  <c r="C139" i="5"/>
  <c r="AB139" i="5"/>
  <c r="C140" i="5"/>
  <c r="AB140" i="5"/>
  <c r="C141" i="5"/>
  <c r="AB141" i="5" s="1"/>
  <c r="C142" i="5"/>
  <c r="AB142" i="5"/>
  <c r="C143" i="5"/>
  <c r="AB143" i="5"/>
  <c r="C144" i="5"/>
  <c r="AB144" i="5"/>
  <c r="C145" i="5"/>
  <c r="AD145" i="5" s="1"/>
  <c r="C146" i="5"/>
  <c r="AD146" i="5"/>
  <c r="C147" i="5"/>
  <c r="AB147" i="5"/>
  <c r="C148" i="5"/>
  <c r="AB148" i="5"/>
  <c r="C149" i="5"/>
  <c r="AB149" i="5" s="1"/>
  <c r="C150" i="5"/>
  <c r="AB150" i="5"/>
  <c r="C151" i="5"/>
  <c r="AB151" i="5"/>
  <c r="C152" i="5"/>
  <c r="AB152" i="5"/>
  <c r="C153" i="5"/>
  <c r="C154" i="5"/>
  <c r="AB154" i="5" s="1"/>
  <c r="C155" i="5"/>
  <c r="AB155" i="5" s="1"/>
  <c r="C156" i="5"/>
  <c r="AB156" i="5" s="1"/>
  <c r="C157" i="5"/>
  <c r="AB157" i="5" s="1"/>
  <c r="C158" i="5"/>
  <c r="AB158" i="5" s="1"/>
  <c r="C159" i="5"/>
  <c r="AB159" i="5" s="1"/>
  <c r="C160" i="5"/>
  <c r="AB160" i="5" s="1"/>
  <c r="C161" i="5"/>
  <c r="AB161" i="5" s="1"/>
  <c r="C162" i="5"/>
  <c r="AB162" i="5" s="1"/>
  <c r="C163" i="5"/>
  <c r="AB163" i="5" s="1"/>
  <c r="C164" i="5"/>
  <c r="AB164" i="5" s="1"/>
  <c r="C165" i="5"/>
  <c r="AB165" i="5" s="1"/>
  <c r="C166" i="5"/>
  <c r="AD166" i="5" s="1"/>
  <c r="C167" i="5"/>
  <c r="AB167" i="5" s="1"/>
  <c r="C168" i="5"/>
  <c r="AB168" i="5" s="1"/>
  <c r="C169" i="5"/>
  <c r="C170" i="5"/>
  <c r="AB170" i="5" s="1"/>
  <c r="C171" i="5"/>
  <c r="AB171" i="5"/>
  <c r="C172" i="5"/>
  <c r="AB172" i="5"/>
  <c r="C173" i="5"/>
  <c r="AB173" i="5"/>
  <c r="C174" i="5"/>
  <c r="AB174" i="5" s="1"/>
  <c r="C175" i="5"/>
  <c r="AB175" i="5"/>
  <c r="C176" i="5"/>
  <c r="AB176" i="5"/>
  <c r="C177" i="5"/>
  <c r="C178" i="5"/>
  <c r="AD178" i="5" s="1"/>
  <c r="C179" i="5"/>
  <c r="AD179" i="5" s="1"/>
  <c r="C180" i="5"/>
  <c r="AD180" i="5" s="1"/>
  <c r="C181" i="5"/>
  <c r="AD181" i="5" s="1"/>
  <c r="C182" i="5"/>
  <c r="AB182" i="5" s="1"/>
  <c r="C183" i="5"/>
  <c r="AB183" i="5" s="1"/>
  <c r="C184" i="5"/>
  <c r="AB184" i="5" s="1"/>
  <c r="C185" i="5"/>
  <c r="AB185" i="5" s="1"/>
  <c r="C186" i="5"/>
  <c r="AB186" i="5"/>
  <c r="C187" i="5"/>
  <c r="AD187" i="5" s="1"/>
  <c r="C188" i="5"/>
  <c r="AB188" i="5" s="1"/>
  <c r="C189" i="5"/>
  <c r="AB189" i="5" s="1"/>
  <c r="C190" i="5"/>
  <c r="AB190" i="5"/>
  <c r="C191" i="5"/>
  <c r="AB191" i="5" s="1"/>
  <c r="C192" i="5"/>
  <c r="AB192" i="5" s="1"/>
  <c r="C193" i="5"/>
  <c r="AB193" i="5" s="1"/>
  <c r="C194" i="5"/>
  <c r="AB194" i="5"/>
  <c r="C195" i="5"/>
  <c r="AD195" i="5" s="1"/>
  <c r="C196" i="5"/>
  <c r="AB196" i="5" s="1"/>
  <c r="C197" i="5"/>
  <c r="AB197" i="5" s="1"/>
  <c r="C198" i="5"/>
  <c r="AD198" i="5" s="1"/>
  <c r="C199" i="5"/>
  <c r="AB199" i="5" s="1"/>
  <c r="C200" i="5"/>
  <c r="AB200" i="5" s="1"/>
  <c r="C201" i="5"/>
  <c r="C202" i="5"/>
  <c r="AB202" i="5"/>
  <c r="C203" i="5"/>
  <c r="AB203" i="5" s="1"/>
  <c r="C204" i="5"/>
  <c r="AB204" i="5"/>
  <c r="C205" i="5"/>
  <c r="AB205" i="5"/>
  <c r="C206" i="5"/>
  <c r="AB206" i="5"/>
  <c r="C207" i="5"/>
  <c r="AB207" i="5" s="1"/>
  <c r="C208" i="5"/>
  <c r="AB208" i="5"/>
  <c r="C209" i="5"/>
  <c r="AD209" i="5"/>
  <c r="C210" i="5"/>
  <c r="AB210" i="5"/>
  <c r="C211" i="5"/>
  <c r="AB211" i="5" s="1"/>
  <c r="C212" i="5"/>
  <c r="AB212" i="5"/>
  <c r="C213" i="5"/>
  <c r="AB213" i="5"/>
  <c r="C214" i="5"/>
  <c r="C215" i="5"/>
  <c r="C216" i="5"/>
  <c r="C217" i="5"/>
  <c r="C218" i="5"/>
  <c r="C219" i="5"/>
  <c r="C220" i="5"/>
  <c r="C221" i="5"/>
  <c r="C222" i="5"/>
  <c r="AD222" i="5" s="1"/>
  <c r="C223" i="5"/>
  <c r="C224" i="5"/>
  <c r="C225" i="5"/>
  <c r="C226" i="5"/>
  <c r="C227" i="5"/>
  <c r="C228" i="5"/>
  <c r="C229" i="5"/>
  <c r="C230" i="5"/>
  <c r="C231" i="5"/>
  <c r="AD231" i="5" s="1"/>
  <c r="V231" i="5"/>
  <c r="C232" i="5"/>
  <c r="C233" i="5"/>
  <c r="AD233" i="5"/>
  <c r="C234" i="5"/>
  <c r="C235" i="5"/>
  <c r="C236" i="5"/>
  <c r="C237" i="5"/>
  <c r="C238" i="5"/>
  <c r="C239" i="5"/>
  <c r="C240" i="5"/>
  <c r="C241" i="5"/>
  <c r="C242" i="5"/>
  <c r="C243" i="5"/>
  <c r="C244" i="5"/>
  <c r="C245" i="5"/>
  <c r="C246" i="5"/>
  <c r="C247" i="5"/>
  <c r="C248" i="5"/>
  <c r="AD248" i="5" s="1"/>
  <c r="V248" i="5"/>
  <c r="C249" i="5"/>
  <c r="C250" i="5"/>
  <c r="C251" i="5"/>
  <c r="V251" i="5" s="1"/>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s="1"/>
  <c r="C274" i="5"/>
  <c r="C275" i="5"/>
  <c r="C276" i="5"/>
  <c r="V276" i="5" s="1"/>
  <c r="AD276" i="5"/>
  <c r="C277" i="5"/>
  <c r="AD277" i="5" s="1"/>
  <c r="V277" i="5"/>
  <c r="C278" i="5"/>
  <c r="C279" i="5"/>
  <c r="C280" i="5"/>
  <c r="C281" i="5"/>
  <c r="C282" i="5"/>
  <c r="C283" i="5"/>
  <c r="C284" i="5"/>
  <c r="C285" i="5"/>
  <c r="C286" i="5"/>
  <c r="AD286" i="5" s="1"/>
  <c r="C287" i="5"/>
  <c r="V287" i="5" s="1"/>
  <c r="AD287" i="5"/>
  <c r="C288" i="5"/>
  <c r="C289" i="5"/>
  <c r="C290" i="5"/>
  <c r="C291" i="5"/>
  <c r="C292" i="5"/>
  <c r="C293" i="5"/>
  <c r="C294" i="5"/>
  <c r="C295" i="5"/>
  <c r="C296" i="5"/>
  <c r="C297" i="5"/>
  <c r="AD297" i="5" s="1"/>
  <c r="C298" i="5"/>
  <c r="C299" i="5"/>
  <c r="C300" i="5"/>
  <c r="C301" i="5"/>
  <c r="C302" i="5"/>
  <c r="C303" i="5"/>
  <c r="C304" i="5"/>
  <c r="C305" i="5"/>
  <c r="C306" i="5"/>
  <c r="C307" i="5"/>
  <c r="V307" i="5"/>
  <c r="AD307" i="5"/>
  <c r="C308" i="5"/>
  <c r="C309" i="5"/>
  <c r="C310" i="5"/>
  <c r="C311" i="5"/>
  <c r="C312" i="5"/>
  <c r="C313" i="5"/>
  <c r="C314" i="5"/>
  <c r="C315" i="5"/>
  <c r="C316" i="5"/>
  <c r="C317" i="5"/>
  <c r="V317" i="5"/>
  <c r="AD317" i="5"/>
  <c r="C318" i="5"/>
  <c r="AD318" i="5" s="1"/>
  <c r="C319" i="5"/>
  <c r="C320" i="5"/>
  <c r="C321" i="5"/>
  <c r="C322" i="5"/>
  <c r="C323" i="5"/>
  <c r="C324" i="5"/>
  <c r="C325" i="5"/>
  <c r="C326" i="5"/>
  <c r="AD326" i="5"/>
  <c r="C327" i="5"/>
  <c r="V327" i="5"/>
  <c r="AD327" i="5"/>
  <c r="C328" i="5"/>
  <c r="C329" i="5"/>
  <c r="AD329" i="5"/>
  <c r="C330" i="5"/>
  <c r="C331" i="5"/>
  <c r="V331" i="5" s="1"/>
  <c r="AD331" i="5"/>
  <c r="C332" i="5"/>
  <c r="C333" i="5"/>
  <c r="V333" i="5" s="1"/>
  <c r="AD333" i="5"/>
  <c r="C334" i="5"/>
  <c r="C335" i="5"/>
  <c r="V335" i="5" s="1"/>
  <c r="C336" i="5"/>
  <c r="C337" i="5"/>
  <c r="AD337" i="5" s="1"/>
  <c r="C338" i="5"/>
  <c r="V338" i="5" s="1"/>
  <c r="AD338" i="5"/>
  <c r="C339" i="5"/>
  <c r="C340" i="5"/>
  <c r="C341" i="5"/>
  <c r="AD341" i="5" s="1"/>
  <c r="V341" i="5"/>
  <c r="C342" i="5"/>
  <c r="C343" i="5"/>
  <c r="C344" i="5"/>
  <c r="C345" i="5"/>
  <c r="AD345" i="5" s="1"/>
  <c r="C346" i="5"/>
  <c r="C347" i="5"/>
  <c r="C348" i="5"/>
  <c r="C349" i="5"/>
  <c r="C350" i="5"/>
  <c r="C351" i="5"/>
  <c r="C352" i="5"/>
  <c r="AD352" i="5" s="1"/>
  <c r="C353" i="5"/>
  <c r="AD353" i="5" s="1"/>
  <c r="C354" i="5"/>
  <c r="V354" i="5" s="1"/>
  <c r="AD354" i="5"/>
  <c r="C355" i="5"/>
  <c r="C356" i="5"/>
  <c r="C357" i="5"/>
  <c r="C358" i="5"/>
  <c r="C359" i="5"/>
  <c r="C360" i="5"/>
  <c r="C361" i="5"/>
  <c r="C362" i="5"/>
  <c r="C363" i="5"/>
  <c r="C364" i="5"/>
  <c r="C365" i="5"/>
  <c r="C366" i="5"/>
  <c r="AD366" i="5" s="1"/>
  <c r="C367" i="5"/>
  <c r="C368" i="5"/>
  <c r="C369" i="5"/>
  <c r="C370" i="5"/>
  <c r="C371" i="5"/>
  <c r="C372" i="5"/>
  <c r="C373" i="5"/>
  <c r="C374" i="5"/>
  <c r="C375" i="5"/>
  <c r="C376" i="5"/>
  <c r="C377" i="5"/>
  <c r="C378" i="5"/>
  <c r="C379" i="5"/>
  <c r="C380" i="5"/>
  <c r="C381" i="5"/>
  <c r="C382" i="5"/>
  <c r="C383" i="5"/>
  <c r="C384" i="5"/>
  <c r="C385" i="5"/>
  <c r="C386" i="5"/>
  <c r="C387" i="5"/>
  <c r="V387" i="5" s="1"/>
  <c r="AD387" i="5"/>
  <c r="C388" i="5"/>
  <c r="V388" i="5"/>
  <c r="AD388" i="5"/>
  <c r="C389" i="5"/>
  <c r="C390" i="5"/>
  <c r="AD390" i="5" s="1"/>
  <c r="V390" i="5"/>
  <c r="C391" i="5"/>
  <c r="C392" i="5"/>
  <c r="C393" i="5"/>
  <c r="AD393" i="5" s="1"/>
  <c r="C394" i="5"/>
  <c r="C395" i="5"/>
  <c r="C396" i="5"/>
  <c r="V396" i="5" s="1"/>
  <c r="AD396" i="5"/>
  <c r="C397" i="5"/>
  <c r="C398" i="5"/>
  <c r="AD398" i="5"/>
  <c r="C399" i="5"/>
  <c r="C400" i="5"/>
  <c r="C401" i="5"/>
  <c r="AD401" i="5" s="1"/>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AD434" i="5" s="1"/>
  <c r="V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s="1"/>
  <c r="C471" i="5"/>
  <c r="C472" i="5"/>
  <c r="C473" i="5"/>
  <c r="C474" i="5"/>
  <c r="C475" i="5"/>
  <c r="C476" i="5"/>
  <c r="V476" i="5"/>
  <c r="AD476" i="5"/>
  <c r="C477" i="5"/>
  <c r="C478" i="5"/>
  <c r="C479" i="5"/>
  <c r="C480" i="5"/>
  <c r="C481" i="5"/>
  <c r="AD481" i="5" s="1"/>
  <c r="C482" i="5"/>
  <c r="C483" i="5"/>
  <c r="C484" i="5"/>
  <c r="C485" i="5"/>
  <c r="C486" i="5"/>
  <c r="AD486" i="5" s="1"/>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AD514" i="5" s="1"/>
  <c r="V514" i="5"/>
  <c r="C515" i="5"/>
  <c r="C516" i="5"/>
  <c r="C517" i="5"/>
  <c r="C518" i="5"/>
  <c r="C519" i="5"/>
  <c r="C520" i="5"/>
  <c r="C521" i="5"/>
  <c r="AD521" i="5" s="1"/>
  <c r="C522" i="5"/>
  <c r="C523" i="5"/>
  <c r="C524" i="5"/>
  <c r="C525" i="5"/>
  <c r="C526" i="5"/>
  <c r="C527" i="5"/>
  <c r="AD527" i="5" s="1"/>
  <c r="V527" i="5"/>
  <c r="C528" i="5"/>
  <c r="C529" i="5"/>
  <c r="AD529" i="5" s="1"/>
  <c r="C530" i="5"/>
  <c r="C531" i="5"/>
  <c r="C532" i="5"/>
  <c r="C533" i="5"/>
  <c r="C534" i="5"/>
  <c r="V534" i="5"/>
  <c r="AD534" i="5"/>
  <c r="C535" i="5"/>
  <c r="C536" i="5"/>
  <c r="C537" i="5"/>
  <c r="C538" i="5"/>
  <c r="C539" i="5"/>
  <c r="C540" i="5"/>
  <c r="C541" i="5"/>
  <c r="C542" i="5"/>
  <c r="C543" i="5"/>
  <c r="C544" i="5"/>
  <c r="C545" i="5"/>
  <c r="V545" i="5" s="1"/>
  <c r="AD545" i="5"/>
  <c r="C546" i="5"/>
  <c r="C547" i="5"/>
  <c r="C548" i="5"/>
  <c r="C549" i="5"/>
  <c r="C550" i="5"/>
  <c r="C551" i="5"/>
  <c r="C552" i="5"/>
  <c r="C553" i="5"/>
  <c r="C554" i="5"/>
  <c r="C555" i="5"/>
  <c r="C556" i="5"/>
  <c r="C557" i="5"/>
  <c r="C558" i="5"/>
  <c r="AD558" i="5"/>
  <c r="C559" i="5"/>
  <c r="C560" i="5"/>
  <c r="C561" i="5"/>
  <c r="AD561" i="5"/>
  <c r="C562" i="5"/>
  <c r="C563" i="5"/>
  <c r="C564" i="5"/>
  <c r="C565" i="5"/>
  <c r="C566" i="5"/>
  <c r="C567" i="5"/>
  <c r="V567" i="5" s="1"/>
  <c r="AD567" i="5"/>
  <c r="C568" i="5"/>
  <c r="AD568" i="5" s="1"/>
  <c r="V568" i="5"/>
  <c r="C569" i="5"/>
  <c r="C570" i="5"/>
  <c r="C571" i="5"/>
  <c r="C572" i="5"/>
  <c r="C573" i="5"/>
  <c r="C574" i="5"/>
  <c r="C575" i="5"/>
  <c r="C576" i="5"/>
  <c r="C577" i="5"/>
  <c r="C578" i="5"/>
  <c r="C579" i="5"/>
  <c r="C580" i="5"/>
  <c r="C581" i="5"/>
  <c r="C582" i="5"/>
  <c r="C583" i="5"/>
  <c r="C584" i="5"/>
  <c r="C585" i="5"/>
  <c r="AD585" i="5" s="1"/>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s="1"/>
  <c r="C610" i="5"/>
  <c r="AD610" i="5" s="1"/>
  <c r="C611" i="5"/>
  <c r="AD611" i="5"/>
  <c r="C612" i="5"/>
  <c r="AD612" i="5"/>
  <c r="C613" i="5"/>
  <c r="AD613" i="5"/>
  <c r="C614" i="5"/>
  <c r="AD614" i="5" s="1"/>
  <c r="C615" i="5"/>
  <c r="AD615" i="5"/>
  <c r="C616" i="5"/>
  <c r="AD616" i="5"/>
  <c r="C617" i="5"/>
  <c r="AD617" i="5" s="1"/>
  <c r="C618" i="5"/>
  <c r="AD618" i="5" s="1"/>
  <c r="C619" i="5"/>
  <c r="AD619" i="5"/>
  <c r="C620" i="5"/>
  <c r="AD620" i="5"/>
  <c r="C621" i="5"/>
  <c r="AD621" i="5" s="1"/>
  <c r="C622" i="5"/>
  <c r="AD622" i="5" s="1"/>
  <c r="C623" i="5"/>
  <c r="AD623" i="5"/>
  <c r="C624" i="5"/>
  <c r="AD624" i="5"/>
  <c r="C625" i="5"/>
  <c r="AD625" i="5"/>
  <c r="C626" i="5"/>
  <c r="AD626" i="5" s="1"/>
  <c r="C627" i="5"/>
  <c r="AD627" i="5"/>
  <c r="C628" i="5"/>
  <c r="AD628" i="5"/>
  <c r="C629" i="5"/>
  <c r="AD629" i="5" s="1"/>
  <c r="C630" i="5"/>
  <c r="AD630" i="5" s="1"/>
  <c r="C631" i="5"/>
  <c r="AD631" i="5"/>
  <c r="C632" i="5"/>
  <c r="AD632" i="5"/>
  <c r="C633" i="5"/>
  <c r="C634" i="5"/>
  <c r="AD634" i="5" s="1"/>
  <c r="C635" i="5"/>
  <c r="AD635" i="5"/>
  <c r="C636" i="5"/>
  <c r="AD636" i="5" s="1"/>
  <c r="C637" i="5"/>
  <c r="AD637" i="5"/>
  <c r="C638" i="5"/>
  <c r="AD638" i="5" s="1"/>
  <c r="C639" i="5"/>
  <c r="AD639" i="5"/>
  <c r="C640" i="5"/>
  <c r="AD640" i="5" s="1"/>
  <c r="C641" i="5"/>
  <c r="AD641" i="5" s="1"/>
  <c r="C642" i="5"/>
  <c r="AD642" i="5" s="1"/>
  <c r="C643" i="5"/>
  <c r="AD643" i="5"/>
  <c r="C644" i="5"/>
  <c r="AD644" i="5" s="1"/>
  <c r="C645" i="5"/>
  <c r="AD645" i="5" s="1"/>
  <c r="C646" i="5"/>
  <c r="AD646" i="5" s="1"/>
  <c r="C647" i="5"/>
  <c r="AD647" i="5"/>
  <c r="C648" i="5"/>
  <c r="AD648" i="5" s="1"/>
  <c r="C649" i="5"/>
  <c r="AD649" i="5" s="1"/>
  <c r="C650" i="5"/>
  <c r="AD650" i="5" s="1"/>
  <c r="C651" i="5"/>
  <c r="AD651" i="5"/>
  <c r="C652" i="5"/>
  <c r="AD652" i="5" s="1"/>
  <c r="C653" i="5"/>
  <c r="AD653" i="5"/>
  <c r="C654" i="5"/>
  <c r="AD654" i="5" s="1"/>
  <c r="C655" i="5"/>
  <c r="AD655" i="5"/>
  <c r="C656" i="5"/>
  <c r="AD656" i="5" s="1"/>
  <c r="C657" i="5"/>
  <c r="AD657" i="5" s="1"/>
  <c r="C658" i="5"/>
  <c r="AD658" i="5" s="1"/>
  <c r="C659" i="5"/>
  <c r="AD659" i="5"/>
  <c r="C660" i="5"/>
  <c r="AD660" i="5" s="1"/>
  <c r="C661" i="5"/>
  <c r="AD661" i="5" s="1"/>
  <c r="C662" i="5"/>
  <c r="AD662" i="5" s="1"/>
  <c r="C663" i="5"/>
  <c r="AD663" i="5"/>
  <c r="C664" i="5"/>
  <c r="AD664" i="5" s="1"/>
  <c r="C665" i="5"/>
  <c r="AD665" i="5" s="1"/>
  <c r="C666" i="5"/>
  <c r="AD666" i="5" s="1"/>
  <c r="C667" i="5"/>
  <c r="AD667" i="5" s="1"/>
  <c r="C668" i="5"/>
  <c r="AD668" i="5" s="1"/>
  <c r="C669" i="5"/>
  <c r="AD669" i="5" s="1"/>
  <c r="C670" i="5"/>
  <c r="C671" i="5"/>
  <c r="AD671" i="5"/>
  <c r="C672" i="5"/>
  <c r="AD672" i="5"/>
  <c r="C673" i="5"/>
  <c r="C674" i="5"/>
  <c r="AD674" i="5"/>
  <c r="C675" i="5"/>
  <c r="AD675" i="5" s="1"/>
  <c r="C676" i="5"/>
  <c r="AD676" i="5"/>
  <c r="C677" i="5"/>
  <c r="AD677" i="5" s="1"/>
  <c r="C678" i="5"/>
  <c r="AD678" i="5" s="1"/>
  <c r="C679" i="5"/>
  <c r="AD679" i="5" s="1"/>
  <c r="C680" i="5"/>
  <c r="AD680" i="5" s="1"/>
  <c r="C681" i="5"/>
  <c r="AD681" i="5" s="1"/>
  <c r="C682" i="5"/>
  <c r="AD682" i="5" s="1"/>
  <c r="C683" i="5"/>
  <c r="AD683" i="5" s="1"/>
  <c r="C684" i="5"/>
  <c r="AD684" i="5" s="1"/>
  <c r="C685" i="5"/>
  <c r="AD685" i="5" s="1"/>
  <c r="C686" i="5"/>
  <c r="AD686" i="5" s="1"/>
  <c r="C687" i="5"/>
  <c r="AD687" i="5" s="1"/>
  <c r="C688" i="5"/>
  <c r="AD688" i="5"/>
  <c r="C689" i="5"/>
  <c r="AD689" i="5" s="1"/>
  <c r="C690" i="5"/>
  <c r="AD690" i="5" s="1"/>
  <c r="C691" i="5"/>
  <c r="AD691" i="5"/>
  <c r="C692" i="5"/>
  <c r="AD692" i="5"/>
  <c r="C693" i="5"/>
  <c r="AD693" i="5" s="1"/>
  <c r="C694" i="5"/>
  <c r="AD694" i="5" s="1"/>
  <c r="C695" i="5"/>
  <c r="AD695" i="5"/>
  <c r="C696" i="5"/>
  <c r="AD696" i="5"/>
  <c r="C697" i="5"/>
  <c r="AD697" i="5" s="1"/>
  <c r="C698" i="5"/>
  <c r="AD698" i="5" s="1"/>
  <c r="C699" i="5"/>
  <c r="AD699" i="5"/>
  <c r="C700" i="5"/>
  <c r="AD700" i="5"/>
  <c r="C701" i="5"/>
  <c r="AD701" i="5" s="1"/>
  <c r="C702" i="5"/>
  <c r="AD702" i="5" s="1"/>
  <c r="C703" i="5"/>
  <c r="AD703" i="5"/>
  <c r="C704" i="5"/>
  <c r="AD704" i="5"/>
  <c r="C705" i="5"/>
  <c r="AD705" i="5" s="1"/>
  <c r="C706" i="5"/>
  <c r="AD706" i="5" s="1"/>
  <c r="C707" i="5"/>
  <c r="AD707" i="5"/>
  <c r="C708" i="5"/>
  <c r="AD708" i="5"/>
  <c r="C709" i="5"/>
  <c r="AD709" i="5" s="1"/>
  <c r="C710" i="5"/>
  <c r="AD710" i="5" s="1"/>
  <c r="C711" i="5"/>
  <c r="AD711" i="5"/>
  <c r="C712" i="5"/>
  <c r="AD712" i="5"/>
  <c r="C713" i="5"/>
  <c r="AB713" i="5" s="1"/>
  <c r="C714" i="5"/>
  <c r="AD714" i="5" s="1"/>
  <c r="C715" i="5"/>
  <c r="AD715" i="5" s="1"/>
  <c r="C716" i="5"/>
  <c r="AD716" i="5" s="1"/>
  <c r="C717" i="5"/>
  <c r="AD717" i="5"/>
  <c r="C718" i="5"/>
  <c r="AD718" i="5" s="1"/>
  <c r="C719" i="5"/>
  <c r="AD719" i="5" s="1"/>
  <c r="C720" i="5"/>
  <c r="AD720" i="5" s="1"/>
  <c r="C721" i="5"/>
  <c r="AB721" i="5"/>
  <c r="AD721" i="5"/>
  <c r="C722" i="5"/>
  <c r="AD722" i="5"/>
  <c r="C723" i="5"/>
  <c r="AD723" i="5"/>
  <c r="C724" i="5"/>
  <c r="AD724" i="5" s="1"/>
  <c r="C725" i="5"/>
  <c r="AD725" i="5" s="1"/>
  <c r="C726" i="5"/>
  <c r="AD726" i="5"/>
  <c r="C727" i="5"/>
  <c r="AD727" i="5"/>
  <c r="C728" i="5"/>
  <c r="AD728" i="5" s="1"/>
  <c r="C729" i="5"/>
  <c r="AD729" i="5" s="1"/>
  <c r="C730" i="5"/>
  <c r="AD730" i="5"/>
  <c r="C731" i="5"/>
  <c r="AD731" i="5"/>
  <c r="C732" i="5"/>
  <c r="AD732" i="5" s="1"/>
  <c r="C733" i="5"/>
  <c r="AD733" i="5" s="1"/>
  <c r="C734" i="5"/>
  <c r="AB734" i="5"/>
  <c r="AD734" i="5"/>
  <c r="C735" i="5"/>
  <c r="AD735" i="5" s="1"/>
  <c r="C736" i="5"/>
  <c r="AD736" i="5"/>
  <c r="C737" i="5"/>
  <c r="AD737" i="5" s="1"/>
  <c r="C738" i="5"/>
  <c r="AD738" i="5" s="1"/>
  <c r="C739" i="5"/>
  <c r="AD739" i="5" s="1"/>
  <c r="C740" i="5"/>
  <c r="AD740" i="5"/>
  <c r="C741" i="5"/>
  <c r="AD741" i="5" s="1"/>
  <c r="C742" i="5"/>
  <c r="AD742" i="5" s="1"/>
  <c r="C743" i="5"/>
  <c r="AD743" i="5" s="1"/>
  <c r="C744" i="5"/>
  <c r="AD744" i="5"/>
  <c r="C745" i="5"/>
  <c r="AB745" i="5" s="1"/>
  <c r="AD745" i="5"/>
  <c r="C746" i="5"/>
  <c r="AD746" i="5"/>
  <c r="C747" i="5"/>
  <c r="AD747" i="5" s="1"/>
  <c r="C748" i="5"/>
  <c r="AD748" i="5" s="1"/>
  <c r="C749" i="5"/>
  <c r="AD749" i="5"/>
  <c r="C750" i="5"/>
  <c r="AD750" i="5"/>
  <c r="C751" i="5"/>
  <c r="AD751" i="5" s="1"/>
  <c r="C752" i="5"/>
  <c r="AD752" i="5" s="1"/>
  <c r="C753" i="5"/>
  <c r="AB753" i="5"/>
  <c r="AD753" i="5"/>
  <c r="C754" i="5"/>
  <c r="AD754" i="5" s="1"/>
  <c r="C755" i="5"/>
  <c r="AD755" i="5"/>
  <c r="C756" i="5"/>
  <c r="AD756" i="5" s="1"/>
  <c r="C757" i="5"/>
  <c r="AD757" i="5" s="1"/>
  <c r="C758" i="5"/>
  <c r="C759" i="5"/>
  <c r="AD759" i="5" s="1"/>
  <c r="C760" i="5"/>
  <c r="AD760" i="5" s="1"/>
  <c r="C761" i="5"/>
  <c r="AB761" i="5"/>
  <c r="AD761" i="5"/>
  <c r="C762" i="5"/>
  <c r="AD762" i="5" s="1"/>
  <c r="C763" i="5"/>
  <c r="AD763" i="5"/>
  <c r="C764" i="5"/>
  <c r="AD764" i="5" s="1"/>
  <c r="C765" i="5"/>
  <c r="AD765" i="5" s="1"/>
  <c r="C766" i="5"/>
  <c r="AD766" i="5" s="1"/>
  <c r="C767" i="5"/>
  <c r="AD767" i="5"/>
  <c r="C768" i="5"/>
  <c r="AD768" i="5" s="1"/>
  <c r="C769" i="5"/>
  <c r="AD769" i="5" s="1"/>
  <c r="C770" i="5"/>
  <c r="AD770" i="5" s="1"/>
  <c r="C771" i="5"/>
  <c r="AD771" i="5"/>
  <c r="C772" i="5"/>
  <c r="AD772" i="5" s="1"/>
  <c r="C773" i="5"/>
  <c r="AD773" i="5" s="1"/>
  <c r="C774" i="5"/>
  <c r="AD774" i="5" s="1"/>
  <c r="C775" i="5"/>
  <c r="AD775" i="5"/>
  <c r="C776" i="5"/>
  <c r="AD776" i="5"/>
  <c r="C777" i="5"/>
  <c r="AD777" i="5" s="1"/>
  <c r="C778" i="5"/>
  <c r="AD778" i="5" s="1"/>
  <c r="C779" i="5"/>
  <c r="AD779" i="5"/>
  <c r="C780" i="5"/>
  <c r="AD780" i="5"/>
  <c r="C781" i="5"/>
  <c r="AD781" i="5" s="1"/>
  <c r="C782" i="5"/>
  <c r="AD782" i="5" s="1"/>
  <c r="C783" i="5"/>
  <c r="AD783" i="5"/>
  <c r="C784" i="5"/>
  <c r="AD784" i="5"/>
  <c r="C785" i="5"/>
  <c r="AD785" i="5" s="1"/>
  <c r="C786" i="5"/>
  <c r="AD786" i="5" s="1"/>
  <c r="C787" i="5"/>
  <c r="AD787" i="5"/>
  <c r="C788" i="5"/>
  <c r="AD788" i="5"/>
  <c r="C789" i="5"/>
  <c r="AD789" i="5" s="1"/>
  <c r="C790" i="5"/>
  <c r="AD790" i="5" s="1"/>
  <c r="C791" i="5"/>
  <c r="AD791" i="5"/>
  <c r="C792" i="5"/>
  <c r="AD792" i="5"/>
  <c r="C793" i="5"/>
  <c r="AD793" i="5" s="1"/>
  <c r="C794" i="5"/>
  <c r="AD794" i="5" s="1"/>
  <c r="C795" i="5"/>
  <c r="AD795" i="5" s="1"/>
  <c r="C796" i="5"/>
  <c r="AD796" i="5"/>
  <c r="C797" i="5"/>
  <c r="AD797" i="5" s="1"/>
  <c r="C798" i="5"/>
  <c r="AD798" i="5" s="1"/>
  <c r="C799" i="5"/>
  <c r="AD799" i="5" s="1"/>
  <c r="C800" i="5"/>
  <c r="AD800" i="5"/>
  <c r="C801" i="5"/>
  <c r="AD801" i="5" s="1"/>
  <c r="C802" i="5"/>
  <c r="AD802" i="5" s="1"/>
  <c r="C803" i="5"/>
  <c r="AD803" i="5" s="1"/>
  <c r="C804" i="5"/>
  <c r="AD804" i="5"/>
  <c r="C805" i="5"/>
  <c r="AD805" i="5" s="1"/>
  <c r="C806" i="5"/>
  <c r="AD806" i="5" s="1"/>
  <c r="C807" i="5"/>
  <c r="AD807" i="5" s="1"/>
  <c r="C808" i="5"/>
  <c r="AD808" i="5"/>
  <c r="C809" i="5"/>
  <c r="C810" i="5"/>
  <c r="AD810" i="5"/>
  <c r="C811" i="5"/>
  <c r="AD811" i="5" s="1"/>
  <c r="C812" i="5"/>
  <c r="AD812" i="5" s="1"/>
  <c r="C813" i="5"/>
  <c r="AD813" i="5"/>
  <c r="C814" i="5"/>
  <c r="C815" i="5"/>
  <c r="AD815" i="5" s="1"/>
  <c r="C816" i="5"/>
  <c r="AD816" i="5" s="1"/>
  <c r="C817" i="5"/>
  <c r="AD817" i="5"/>
  <c r="C818" i="5"/>
  <c r="AD818" i="5" s="1"/>
  <c r="C819" i="5"/>
  <c r="AD819" i="5" s="1"/>
  <c r="C820" i="5"/>
  <c r="AD820" i="5" s="1"/>
  <c r="C821" i="5"/>
  <c r="AD821" i="5"/>
  <c r="C822" i="5"/>
  <c r="AD822" i="5" s="1"/>
  <c r="C823" i="5"/>
  <c r="AD823" i="5" s="1"/>
  <c r="C824" i="5"/>
  <c r="AD824" i="5" s="1"/>
  <c r="C825" i="5"/>
  <c r="AD825" i="5"/>
  <c r="C826" i="5"/>
  <c r="AD826" i="5" s="1"/>
  <c r="C827" i="5"/>
  <c r="AD827" i="5" s="1"/>
  <c r="C828" i="5"/>
  <c r="AD828" i="5" s="1"/>
  <c r="C829" i="5"/>
  <c r="AD829" i="5"/>
  <c r="C830" i="5"/>
  <c r="AD830" i="5" s="1"/>
  <c r="C831" i="5"/>
  <c r="AD831" i="5" s="1"/>
  <c r="C832" i="5"/>
  <c r="AD832" i="5" s="1"/>
  <c r="C833" i="5"/>
  <c r="AD833" i="5"/>
  <c r="C834" i="5"/>
  <c r="AD834" i="5" s="1"/>
  <c r="C835" i="5"/>
  <c r="AD835" i="5" s="1"/>
  <c r="C836" i="5"/>
  <c r="AD836" i="5" s="1"/>
  <c r="C837" i="5"/>
  <c r="AD837" i="5"/>
  <c r="C838" i="5"/>
  <c r="AD838" i="5" s="1"/>
  <c r="C839" i="5"/>
  <c r="AD839" i="5" s="1"/>
  <c r="C840" i="5"/>
  <c r="AD840" i="5" s="1"/>
  <c r="C841" i="5"/>
  <c r="AB841" i="5"/>
  <c r="AD841" i="5"/>
  <c r="C842" i="5"/>
  <c r="AD842" i="5"/>
  <c r="C843" i="5"/>
  <c r="AD843" i="5" s="1"/>
  <c r="C844" i="5"/>
  <c r="AD844" i="5"/>
  <c r="C845" i="5"/>
  <c r="AD845" i="5"/>
  <c r="C846" i="5"/>
  <c r="AD846" i="5"/>
  <c r="C847" i="5"/>
  <c r="AD847" i="5" s="1"/>
  <c r="C848" i="5"/>
  <c r="AD848" i="5"/>
  <c r="C849" i="5"/>
  <c r="C850" i="5"/>
  <c r="AD850" i="5" s="1"/>
  <c r="C851" i="5"/>
  <c r="AD851" i="5" s="1"/>
  <c r="C852" i="5"/>
  <c r="AD852" i="5" s="1"/>
  <c r="C853" i="5"/>
  <c r="AD853" i="5"/>
  <c r="C854" i="5"/>
  <c r="AD854" i="5" s="1"/>
  <c r="C855" i="5"/>
  <c r="AD855" i="5" s="1"/>
  <c r="C856" i="5"/>
  <c r="AD856" i="5" s="1"/>
  <c r="C857" i="5"/>
  <c r="C858" i="5"/>
  <c r="AD858" i="5"/>
  <c r="C859" i="5"/>
  <c r="AD859" i="5"/>
  <c r="C860" i="5"/>
  <c r="AD860" i="5" s="1"/>
  <c r="C861" i="5"/>
  <c r="AD861" i="5"/>
  <c r="C862" i="5"/>
  <c r="AD862" i="5"/>
  <c r="C863" i="5"/>
  <c r="AD863" i="5"/>
  <c r="C864" i="5"/>
  <c r="AD864" i="5" s="1"/>
  <c r="C865" i="5"/>
  <c r="AB865" i="5"/>
  <c r="AD865" i="5"/>
  <c r="C866" i="5"/>
  <c r="AD866" i="5" s="1"/>
  <c r="C867" i="5"/>
  <c r="AD867" i="5" s="1"/>
  <c r="C868" i="5"/>
  <c r="AD868" i="5" s="1"/>
  <c r="C869" i="5"/>
  <c r="AD869" i="5"/>
  <c r="C870" i="5"/>
  <c r="AD870" i="5" s="1"/>
  <c r="C871" i="5"/>
  <c r="AD871" i="5" s="1"/>
  <c r="C872" i="5"/>
  <c r="AD872" i="5" s="1"/>
  <c r="C873" i="5"/>
  <c r="AD873" i="5"/>
  <c r="C874" i="5"/>
  <c r="AD874" i="5" s="1"/>
  <c r="C875" i="5"/>
  <c r="AD875" i="5" s="1"/>
  <c r="C876" i="5"/>
  <c r="AD876" i="5" s="1"/>
  <c r="C877" i="5"/>
  <c r="AD877" i="5"/>
  <c r="C878" i="5"/>
  <c r="AD878" i="5" s="1"/>
  <c r="C879" i="5"/>
  <c r="AD879" i="5" s="1"/>
  <c r="C880" i="5"/>
  <c r="AD880" i="5" s="1"/>
  <c r="C881" i="5"/>
  <c r="AD881" i="5"/>
  <c r="C882" i="5"/>
  <c r="AD882" i="5" s="1"/>
  <c r="C883" i="5"/>
  <c r="AD883" i="5" s="1"/>
  <c r="C884" i="5"/>
  <c r="AD884" i="5" s="1"/>
  <c r="C885" i="5"/>
  <c r="AD885" i="5"/>
  <c r="C886" i="5"/>
  <c r="AD886" i="5" s="1"/>
  <c r="C887" i="5"/>
  <c r="AD887" i="5" s="1"/>
  <c r="C888" i="5"/>
  <c r="AD888" i="5" s="1"/>
  <c r="C889" i="5"/>
  <c r="AD889" i="5"/>
  <c r="C890" i="5"/>
  <c r="AD890" i="5" s="1"/>
  <c r="C891" i="5"/>
  <c r="AD891" i="5" s="1"/>
  <c r="C892" i="5"/>
  <c r="AD892" i="5" s="1"/>
  <c r="C893" i="5"/>
  <c r="AD893" i="5"/>
  <c r="C894" i="5"/>
  <c r="C895" i="5"/>
  <c r="AD895" i="5"/>
  <c r="C896" i="5"/>
  <c r="AD896" i="5" s="1"/>
  <c r="C897" i="5"/>
  <c r="AD897" i="5"/>
  <c r="C898" i="5"/>
  <c r="AD898" i="5"/>
  <c r="C899" i="5"/>
  <c r="AD899" i="5"/>
  <c r="C900" i="5"/>
  <c r="AD900" i="5" s="1"/>
  <c r="C901" i="5"/>
  <c r="AD901" i="5"/>
  <c r="C902" i="5"/>
  <c r="C903" i="5"/>
  <c r="AD903" i="5" s="1"/>
  <c r="C904" i="5"/>
  <c r="AD904" i="5" s="1"/>
  <c r="C905" i="5"/>
  <c r="AD905" i="5" s="1"/>
  <c r="C906" i="5"/>
  <c r="AD906" i="5"/>
  <c r="C907" i="5"/>
  <c r="AD907" i="5" s="1"/>
  <c r="C908" i="5"/>
  <c r="AD908" i="5" s="1"/>
  <c r="C909" i="5"/>
  <c r="AD909" i="5" s="1"/>
  <c r="C910" i="5"/>
  <c r="AD910" i="5"/>
  <c r="C911" i="5"/>
  <c r="AD911" i="5" s="1"/>
  <c r="C912" i="5"/>
  <c r="AD912" i="5" s="1"/>
  <c r="C913" i="5"/>
  <c r="AD913" i="5" s="1"/>
  <c r="C914" i="5"/>
  <c r="AD914" i="5"/>
  <c r="C915" i="5"/>
  <c r="AD915" i="5" s="1"/>
  <c r="C916" i="5"/>
  <c r="AD916" i="5" s="1"/>
  <c r="C917" i="5"/>
  <c r="AD917" i="5" s="1"/>
  <c r="C918" i="5"/>
  <c r="C919" i="5"/>
  <c r="AD919" i="5"/>
  <c r="C920" i="5"/>
  <c r="AD920" i="5"/>
  <c r="C921" i="5"/>
  <c r="AD921" i="5" s="1"/>
  <c r="C922" i="5"/>
  <c r="AD922" i="5"/>
  <c r="C923" i="5"/>
  <c r="AD923" i="5"/>
  <c r="C924" i="5"/>
  <c r="AD924" i="5"/>
  <c r="C925" i="5"/>
  <c r="AD925" i="5" s="1"/>
  <c r="C926" i="5"/>
  <c r="C927" i="5"/>
  <c r="AD927" i="5"/>
  <c r="C928" i="5"/>
  <c r="AD928" i="5" s="1"/>
  <c r="C929" i="5"/>
  <c r="AD929" i="5" s="1"/>
  <c r="C930" i="5"/>
  <c r="AD930" i="5" s="1"/>
  <c r="C931" i="5"/>
  <c r="AD931" i="5"/>
  <c r="C932" i="5"/>
  <c r="AD932" i="5" s="1"/>
  <c r="C933" i="5"/>
  <c r="AD933" i="5" s="1"/>
  <c r="C934" i="5"/>
  <c r="AD934" i="5" s="1"/>
  <c r="C935" i="5"/>
  <c r="AD935" i="5"/>
  <c r="C936" i="5"/>
  <c r="AD936" i="5" s="1"/>
  <c r="C937" i="5"/>
  <c r="AD937" i="5" s="1"/>
  <c r="C938" i="5"/>
  <c r="AD938" i="5" s="1"/>
  <c r="C939" i="5"/>
  <c r="AD939" i="5"/>
  <c r="C940" i="5"/>
  <c r="AD940" i="5" s="1"/>
  <c r="C941" i="5"/>
  <c r="AD941" i="5" s="1"/>
  <c r="C942" i="5"/>
  <c r="AD942" i="5" s="1"/>
  <c r="C943" i="5"/>
  <c r="AD943" i="5"/>
  <c r="C944" i="5"/>
  <c r="AD944" i="5" s="1"/>
  <c r="C945" i="5"/>
  <c r="AD945" i="5" s="1"/>
  <c r="C946" i="5"/>
  <c r="AD946" i="5" s="1"/>
  <c r="C947" i="5"/>
  <c r="AD947" i="5"/>
  <c r="C948" i="5"/>
  <c r="AD948" i="5" s="1"/>
  <c r="C949" i="5"/>
  <c r="AD949" i="5" s="1"/>
  <c r="C950" i="5"/>
  <c r="AD950" i="5" s="1"/>
  <c r="C951" i="5"/>
  <c r="AD951" i="5"/>
  <c r="C952" i="5"/>
  <c r="AD952" i="5" s="1"/>
  <c r="C953" i="5"/>
  <c r="AD953" i="5" s="1"/>
  <c r="C954" i="5"/>
  <c r="AD954" i="5" s="1"/>
  <c r="C955" i="5"/>
  <c r="AD955" i="5"/>
  <c r="C956" i="5"/>
  <c r="AD956" i="5" s="1"/>
  <c r="C957" i="5"/>
  <c r="AD957" i="5" s="1"/>
  <c r="C958" i="5"/>
  <c r="AD958" i="5" s="1"/>
  <c r="C959" i="5"/>
  <c r="AD959" i="5"/>
  <c r="C960" i="5"/>
  <c r="AD960" i="5" s="1"/>
  <c r="C961" i="5"/>
  <c r="AD961" i="5" s="1"/>
  <c r="C962" i="5"/>
  <c r="AD962" i="5" s="1"/>
  <c r="C963" i="5"/>
  <c r="AD963" i="5"/>
  <c r="C964" i="5"/>
  <c r="AD964" i="5" s="1"/>
  <c r="C965" i="5"/>
  <c r="AD965" i="5" s="1"/>
  <c r="C966" i="5"/>
  <c r="AD966" i="5" s="1"/>
  <c r="C967" i="5"/>
  <c r="AD967" i="5"/>
  <c r="C968" i="5"/>
  <c r="AD968" i="5" s="1"/>
  <c r="C969" i="5"/>
  <c r="C970" i="5"/>
  <c r="AD970" i="5" s="1"/>
  <c r="C971" i="5"/>
  <c r="AD971" i="5"/>
  <c r="C972" i="5"/>
  <c r="AD972" i="5"/>
  <c r="C973" i="5"/>
  <c r="AD973" i="5"/>
  <c r="C974" i="5"/>
  <c r="AD974" i="5" s="1"/>
  <c r="C975" i="5"/>
  <c r="AD975" i="5"/>
  <c r="C976" i="5"/>
  <c r="AD976" i="5"/>
  <c r="C977" i="5"/>
  <c r="AD977" i="5"/>
  <c r="C978" i="5"/>
  <c r="AD978" i="5" s="1"/>
  <c r="C979" i="5"/>
  <c r="AD979" i="5"/>
  <c r="C980" i="5"/>
  <c r="AD980" i="5"/>
  <c r="C981" i="5"/>
  <c r="AD981" i="5"/>
  <c r="C982" i="5"/>
  <c r="AD982" i="5" s="1"/>
  <c r="C983" i="5"/>
  <c r="AD983" i="5"/>
  <c r="C984" i="5"/>
  <c r="AD984" i="5"/>
  <c r="C985" i="5"/>
  <c r="AD985" i="5"/>
  <c r="C986" i="5"/>
  <c r="AD986" i="5" s="1"/>
  <c r="C987" i="5"/>
  <c r="AD987" i="5"/>
  <c r="C988" i="5"/>
  <c r="AD988" i="5"/>
  <c r="C989" i="5"/>
  <c r="AD989" i="5"/>
  <c r="C990" i="5"/>
  <c r="AD990" i="5" s="1"/>
  <c r="C991" i="5"/>
  <c r="AD991" i="5"/>
  <c r="C992" i="5"/>
  <c r="AD992" i="5"/>
  <c r="C993" i="5"/>
  <c r="AD993" i="5"/>
  <c r="C994" i="5"/>
  <c r="AD994" i="5" s="1"/>
  <c r="C995" i="5"/>
  <c r="AD995" i="5"/>
  <c r="C996" i="5"/>
  <c r="AD996" i="5"/>
  <c r="C997" i="5"/>
  <c r="AD997" i="5"/>
  <c r="C998" i="5"/>
  <c r="AD998" i="5" s="1"/>
  <c r="C999" i="5"/>
  <c r="AD999" i="5"/>
  <c r="C1000" i="5"/>
  <c r="AD1000" i="5"/>
  <c r="C1001" i="5"/>
  <c r="C1002" i="5"/>
  <c r="AD1002" i="5" s="1"/>
  <c r="C1003" i="5"/>
  <c r="AD1003" i="5" s="1"/>
  <c r="C1004" i="5"/>
  <c r="AD1004" i="5"/>
  <c r="C1005" i="5"/>
  <c r="AD1005" i="5" s="1"/>
  <c r="C1006" i="5"/>
  <c r="AD1006" i="5" s="1"/>
  <c r="C1007" i="5"/>
  <c r="AD1007" i="5" s="1"/>
  <c r="C1008" i="5"/>
  <c r="AD1008" i="5"/>
  <c r="C1009" i="5"/>
  <c r="AD1009" i="5" s="1"/>
  <c r="C1010" i="5"/>
  <c r="AD1010" i="5" s="1"/>
  <c r="C1011" i="5"/>
  <c r="AD1011" i="5" s="1"/>
  <c r="C1012" i="5"/>
  <c r="AD1012" i="5"/>
  <c r="C1013" i="5"/>
  <c r="AD1013" i="5" s="1"/>
  <c r="C1014" i="5"/>
  <c r="AD1014" i="5" s="1"/>
  <c r="C1015" i="5"/>
  <c r="AD1015" i="5" s="1"/>
  <c r="C1016" i="5"/>
  <c r="AD1016" i="5"/>
  <c r="C1017" i="5"/>
  <c r="AD1017" i="5" s="1"/>
  <c r="C1018" i="5"/>
  <c r="AD1018" i="5" s="1"/>
  <c r="C1019" i="5"/>
  <c r="AD1019" i="5" s="1"/>
  <c r="C1020" i="5"/>
  <c r="AD1020" i="5"/>
  <c r="C1021" i="5"/>
  <c r="AD1021" i="5" s="1"/>
  <c r="C1022" i="5"/>
  <c r="AD1022" i="5" s="1"/>
  <c r="C1023" i="5"/>
  <c r="AD1023" i="5" s="1"/>
  <c r="C1024" i="5"/>
  <c r="AD1024" i="5"/>
  <c r="C1025" i="5"/>
  <c r="C1026" i="5"/>
  <c r="AD1026" i="5"/>
  <c r="C1027" i="5"/>
  <c r="AD1027" i="5" s="1"/>
  <c r="C1028" i="5"/>
  <c r="AD1028" i="5"/>
  <c r="C1029" i="5"/>
  <c r="AD1029" i="5"/>
  <c r="C1030" i="5"/>
  <c r="C1031" i="5"/>
  <c r="AD1031" i="5" s="1"/>
  <c r="C1032" i="5"/>
  <c r="AD1032" i="5" s="1"/>
  <c r="C1033" i="5"/>
  <c r="AD1033" i="5"/>
  <c r="C1034" i="5"/>
  <c r="AD1034" i="5" s="1"/>
  <c r="C1035" i="5"/>
  <c r="AD1035" i="5" s="1"/>
  <c r="C1036" i="5"/>
  <c r="AD1036" i="5" s="1"/>
  <c r="C1037" i="5"/>
  <c r="AD1037" i="5"/>
  <c r="C1038" i="5"/>
  <c r="AD1038" i="5" s="1"/>
  <c r="C1039" i="5"/>
  <c r="AD1039" i="5" s="1"/>
  <c r="C1040" i="5"/>
  <c r="AD1040" i="5" s="1"/>
  <c r="C1041" i="5"/>
  <c r="AD1041" i="5"/>
  <c r="C1042" i="5"/>
  <c r="AD1042" i="5" s="1"/>
  <c r="C1043" i="5"/>
  <c r="AD1043" i="5" s="1"/>
  <c r="C1044" i="5"/>
  <c r="AD1044" i="5" s="1"/>
  <c r="C1045" i="5"/>
  <c r="AD1045" i="5"/>
  <c r="C1046" i="5"/>
  <c r="AD1046" i="5" s="1"/>
  <c r="C1047" i="5"/>
  <c r="AD1047" i="5" s="1"/>
  <c r="C1048" i="5"/>
  <c r="AD1048" i="5" s="1"/>
  <c r="C1049" i="5"/>
  <c r="C1050" i="5"/>
  <c r="AD1050" i="5"/>
  <c r="C1051" i="5"/>
  <c r="AD1051" i="5"/>
  <c r="C1052" i="5"/>
  <c r="AD1052" i="5" s="1"/>
  <c r="C1053" i="5"/>
  <c r="AD1053" i="5"/>
  <c r="C1054" i="5"/>
  <c r="AD1054" i="5"/>
  <c r="C1055" i="5"/>
  <c r="AD1055" i="5"/>
  <c r="C1056" i="5"/>
  <c r="AD1056" i="5" s="1"/>
  <c r="C1057" i="5"/>
  <c r="AD1057" i="5"/>
  <c r="C1058" i="5"/>
  <c r="AD1058" i="5"/>
  <c r="C1059" i="5"/>
  <c r="AD1059" i="5"/>
  <c r="C1060" i="5"/>
  <c r="AD1060" i="5" s="1"/>
  <c r="C1061" i="5"/>
  <c r="AD1061" i="5"/>
  <c r="C1062" i="5"/>
  <c r="AD1062" i="5"/>
  <c r="C1063" i="5"/>
  <c r="AD1063" i="5"/>
  <c r="C1064" i="5"/>
  <c r="AD1064" i="5" s="1"/>
  <c r="C1065" i="5"/>
  <c r="C1066" i="5"/>
  <c r="AD1066" i="5"/>
  <c r="C1067" i="5"/>
  <c r="AD1067" i="5" s="1"/>
  <c r="C1068" i="5"/>
  <c r="AD1068" i="5" s="1"/>
  <c r="C1069" i="5"/>
  <c r="AD1069" i="5" s="1"/>
  <c r="C1070" i="5"/>
  <c r="C1071" i="5"/>
  <c r="AD1071" i="5"/>
  <c r="C1072" i="5"/>
  <c r="AD1072" i="5"/>
  <c r="C1073" i="5"/>
  <c r="C1074" i="5"/>
  <c r="AD1074" i="5" s="1"/>
  <c r="C1075" i="5"/>
  <c r="AD1075" i="5"/>
  <c r="C1076" i="5"/>
  <c r="AD1076" i="5" s="1"/>
  <c r="C1077" i="5"/>
  <c r="AD1077" i="5" s="1"/>
  <c r="C1078" i="5"/>
  <c r="C1079" i="5"/>
  <c r="AD1079" i="5"/>
  <c r="C1080" i="5"/>
  <c r="AD1080" i="5"/>
  <c r="C1081" i="5"/>
  <c r="C1082" i="5"/>
  <c r="AD1082" i="5" s="1"/>
  <c r="C1083" i="5"/>
  <c r="AD1083" i="5" s="1"/>
  <c r="C1084" i="5"/>
  <c r="AD1084" i="5"/>
  <c r="C1085" i="5"/>
  <c r="AD1085" i="5" s="1"/>
  <c r="C1086" i="5"/>
  <c r="AD1086" i="5" s="1"/>
  <c r="C1087" i="5"/>
  <c r="AD1087" i="5" s="1"/>
  <c r="C1088" i="5"/>
  <c r="AD1088" i="5"/>
  <c r="C1089" i="5"/>
  <c r="AD1089" i="5" s="1"/>
  <c r="C1090" i="5"/>
  <c r="AD1090" i="5" s="1"/>
  <c r="C1091" i="5"/>
  <c r="AD1091" i="5" s="1"/>
  <c r="C1092" i="5"/>
  <c r="AD1092" i="5"/>
  <c r="C1093" i="5"/>
  <c r="AD1093" i="5" s="1"/>
  <c r="C1094" i="5"/>
  <c r="AD1094" i="5" s="1"/>
  <c r="C1095" i="5"/>
  <c r="AD1095" i="5" s="1"/>
  <c r="C1096" i="5"/>
  <c r="AD1096" i="5"/>
  <c r="C1097" i="5"/>
  <c r="AD1097" i="5" s="1"/>
  <c r="C1098" i="5"/>
  <c r="AD1098" i="5" s="1"/>
  <c r="C1099" i="5"/>
  <c r="AD1099" i="5" s="1"/>
  <c r="C1100" i="5"/>
  <c r="AD1100" i="5"/>
  <c r="C1101" i="5"/>
  <c r="AD1101" i="5" s="1"/>
  <c r="C1102" i="5"/>
  <c r="C1103" i="5"/>
  <c r="AD1103" i="5" s="1"/>
  <c r="C1104" i="5"/>
  <c r="AD1104" i="5"/>
  <c r="C1105" i="5"/>
  <c r="AD1105" i="5"/>
  <c r="C1106" i="5"/>
  <c r="AD1106" i="5"/>
  <c r="C1107" i="5"/>
  <c r="AD1107" i="5" s="1"/>
  <c r="C1108" i="5"/>
  <c r="AD1108" i="5"/>
  <c r="C1109" i="5"/>
  <c r="AD1109" i="5"/>
  <c r="C1110" i="5"/>
  <c r="AD1110" i="5"/>
  <c r="C1111" i="5"/>
  <c r="AD1111" i="5" s="1"/>
  <c r="C1112" i="5"/>
  <c r="AD1112" i="5"/>
  <c r="C1113" i="5"/>
  <c r="AD1113" i="5"/>
  <c r="C1114" i="5"/>
  <c r="AD1114" i="5"/>
  <c r="C1115" i="5"/>
  <c r="AD1115" i="5" s="1"/>
  <c r="C1116" i="5"/>
  <c r="AD1116" i="5"/>
  <c r="C1117" i="5"/>
  <c r="AD1117" i="5"/>
  <c r="C1118" i="5"/>
  <c r="C1119" i="5"/>
  <c r="AD1119" i="5" s="1"/>
  <c r="C1120" i="5"/>
  <c r="AD1120" i="5" s="1"/>
  <c r="C1121" i="5"/>
  <c r="C1122" i="5"/>
  <c r="AD1122" i="5"/>
  <c r="C1123" i="5"/>
  <c r="AD1123" i="5"/>
  <c r="C1124" i="5"/>
  <c r="AD1124" i="5" s="1"/>
  <c r="C1125" i="5"/>
  <c r="AD1125" i="5"/>
  <c r="C1126" i="5"/>
  <c r="AD1126" i="5"/>
  <c r="C1127" i="5"/>
  <c r="AD1127" i="5"/>
  <c r="C1128" i="5"/>
  <c r="AD1128" i="5" s="1"/>
  <c r="C1129" i="5"/>
  <c r="AD1129" i="5"/>
  <c r="C1130" i="5"/>
  <c r="AD1130" i="5"/>
  <c r="C1131" i="5"/>
  <c r="AD1131" i="5"/>
  <c r="C1132" i="5"/>
  <c r="AD1132" i="5" s="1"/>
  <c r="C1133" i="5"/>
  <c r="AD1133" i="5"/>
  <c r="C1134" i="5"/>
  <c r="AD1134" i="5"/>
  <c r="C1135" i="5"/>
  <c r="AD1135" i="5"/>
  <c r="C1136" i="5"/>
  <c r="AD1136" i="5" s="1"/>
  <c r="C1137" i="5"/>
  <c r="AD1137" i="5"/>
  <c r="C1138" i="5"/>
  <c r="AD1138" i="5"/>
  <c r="C1139" i="5"/>
  <c r="AD1139" i="5"/>
  <c r="C1140" i="5"/>
  <c r="AD1140" i="5" s="1"/>
  <c r="C1141" i="5"/>
  <c r="AD1141" i="5"/>
  <c r="C1142" i="5"/>
  <c r="AD1142" i="5"/>
  <c r="C1143" i="5"/>
  <c r="AD1143" i="5"/>
  <c r="C1144" i="5"/>
  <c r="AD1144" i="5" s="1"/>
  <c r="C1145" i="5"/>
  <c r="AD1145" i="5"/>
  <c r="C1146" i="5"/>
  <c r="AD1146" i="5"/>
  <c r="C1147" i="5"/>
  <c r="AD1147" i="5"/>
  <c r="C1148" i="5"/>
  <c r="AD1148" i="5" s="1"/>
  <c r="C1149" i="5"/>
  <c r="AD1149" i="5"/>
  <c r="C1150" i="5"/>
  <c r="AD1150" i="5"/>
  <c r="C1151" i="5"/>
  <c r="AD1151" i="5"/>
  <c r="C1152" i="5"/>
  <c r="AD1152" i="5" s="1"/>
  <c r="C1153" i="5"/>
  <c r="AD1153" i="5"/>
  <c r="C1154" i="5"/>
  <c r="AD1154" i="5"/>
  <c r="C1155" i="5"/>
  <c r="AD1155" i="5"/>
  <c r="C1156" i="5"/>
  <c r="AD1156" i="5" s="1"/>
  <c r="C1157" i="5"/>
  <c r="AD1157" i="5"/>
  <c r="C1158" i="5"/>
  <c r="AD1158" i="5"/>
  <c r="C1159" i="5"/>
  <c r="AD1159" i="5"/>
  <c r="C1160" i="5"/>
  <c r="AD1160" i="5" s="1"/>
  <c r="C1161" i="5"/>
  <c r="AD1161" i="5"/>
  <c r="C1162" i="5"/>
  <c r="AD1162" i="5"/>
  <c r="C1163" i="5"/>
  <c r="AD1163" i="5"/>
  <c r="C1164" i="5"/>
  <c r="AD1164" i="5" s="1"/>
  <c r="C1165" i="5"/>
  <c r="AD1165" i="5"/>
  <c r="C1166" i="5"/>
  <c r="AD1166" i="5"/>
  <c r="C1167" i="5"/>
  <c r="AD1167" i="5"/>
  <c r="C1168" i="5"/>
  <c r="AD1168" i="5" s="1"/>
  <c r="C1169" i="5"/>
  <c r="C1170" i="5"/>
  <c r="AD1170" i="5"/>
  <c r="C1171" i="5"/>
  <c r="AD1171" i="5" s="1"/>
  <c r="C1172" i="5"/>
  <c r="AD1172" i="5" s="1"/>
  <c r="C1173" i="5"/>
  <c r="AD1173" i="5" s="1"/>
  <c r="C1174" i="5"/>
  <c r="AD1174" i="5"/>
  <c r="C1175" i="5"/>
  <c r="AD1175" i="5" s="1"/>
  <c r="C1176" i="5"/>
  <c r="AD1176" i="5" s="1"/>
  <c r="C1177" i="5"/>
  <c r="C1178" i="5"/>
  <c r="AD1178" i="5"/>
  <c r="C1179" i="5"/>
  <c r="AD1179" i="5"/>
  <c r="C1180" i="5"/>
  <c r="AD1180" i="5"/>
  <c r="C1181" i="5"/>
  <c r="AD1181" i="5" s="1"/>
  <c r="C1182" i="5"/>
  <c r="C1183" i="5"/>
  <c r="AD1183" i="5"/>
  <c r="C1184" i="5"/>
  <c r="AD1184" i="5" s="1"/>
  <c r="C1185" i="5"/>
  <c r="AD1185" i="5" s="1"/>
  <c r="C1186" i="5"/>
  <c r="AD1186" i="5" s="1"/>
  <c r="C1187" i="5"/>
  <c r="AD1187" i="5"/>
  <c r="C1188" i="5"/>
  <c r="AD1188" i="5" s="1"/>
  <c r="C1189" i="5"/>
  <c r="AD1189" i="5" s="1"/>
  <c r="C1190" i="5"/>
  <c r="AD1190" i="5" s="1"/>
  <c r="C1191" i="5"/>
  <c r="AD1191" i="5"/>
  <c r="C1192" i="5"/>
  <c r="AD1192" i="5" s="1"/>
  <c r="C1193" i="5"/>
  <c r="AD1193" i="5" s="1"/>
  <c r="C1194" i="5"/>
  <c r="AD1194" i="5" s="1"/>
  <c r="C1195" i="5"/>
  <c r="AD1195" i="5"/>
  <c r="C1196" i="5"/>
  <c r="AD1196" i="5" s="1"/>
  <c r="C1197" i="5"/>
  <c r="AD1197" i="5" s="1"/>
  <c r="C1198" i="5"/>
  <c r="AD1198" i="5" s="1"/>
  <c r="C1199" i="5"/>
  <c r="AD1199" i="5"/>
  <c r="C1200" i="5"/>
  <c r="AD1200" i="5" s="1"/>
  <c r="C1201" i="5"/>
  <c r="AD1201" i="5" s="1"/>
  <c r="C1202" i="5"/>
  <c r="AD1202" i="5" s="1"/>
  <c r="C1203" i="5"/>
  <c r="AD1203" i="5"/>
  <c r="C1204" i="5"/>
  <c r="AD1204" i="5" s="1"/>
  <c r="C1205" i="5"/>
  <c r="AD1205" i="5" s="1"/>
  <c r="C1206" i="5"/>
  <c r="AD1206" i="5" s="1"/>
  <c r="C1207" i="5"/>
  <c r="AD1207" i="5"/>
  <c r="C1208" i="5"/>
  <c r="AD1208" i="5" s="1"/>
  <c r="C1209" i="5"/>
  <c r="AD1209" i="5" s="1"/>
  <c r="C1210" i="5"/>
  <c r="AD1210" i="5" s="1"/>
  <c r="C1211" i="5"/>
  <c r="AD1211" i="5"/>
  <c r="C1212" i="5"/>
  <c r="AD1212" i="5" s="1"/>
  <c r="C1213" i="5"/>
  <c r="AD1213" i="5" s="1"/>
  <c r="C1214" i="5"/>
  <c r="AD1214" i="5" s="1"/>
  <c r="C1215" i="5"/>
  <c r="AD1215" i="5"/>
  <c r="C1216" i="5"/>
  <c r="AD1216" i="5" s="1"/>
  <c r="C1217" i="5"/>
  <c r="AD1217" i="5" s="1"/>
  <c r="C1218" i="5"/>
  <c r="AD1218" i="5" s="1"/>
  <c r="C1219" i="5"/>
  <c r="AD1219" i="5"/>
  <c r="C1220" i="5"/>
  <c r="AD1220" i="5" s="1"/>
  <c r="C1221" i="5"/>
  <c r="AD1221" i="5" s="1"/>
  <c r="C1222" i="5"/>
  <c r="AD1222" i="5" s="1"/>
  <c r="C1223" i="5"/>
  <c r="AD1223" i="5"/>
  <c r="C1224" i="5"/>
  <c r="AD1224" i="5" s="1"/>
  <c r="C1225" i="5"/>
  <c r="AD1225" i="5" s="1"/>
  <c r="C1226" i="5"/>
  <c r="AD1226" i="5" s="1"/>
  <c r="C1227" i="5"/>
  <c r="AD1227" i="5"/>
  <c r="C1228" i="5"/>
  <c r="AD1228" i="5" s="1"/>
  <c r="C1229" i="5"/>
  <c r="AD1229" i="5" s="1"/>
  <c r="C1230" i="5"/>
  <c r="AD1230" i="5" s="1"/>
  <c r="C1231" i="5"/>
  <c r="AD1231" i="5"/>
  <c r="C1232" i="5"/>
  <c r="AD1232" i="5" s="1"/>
  <c r="C1233" i="5"/>
  <c r="AD1233" i="5" s="1"/>
  <c r="C1234" i="5"/>
  <c r="AD1234" i="5" s="1"/>
  <c r="C1235" i="5"/>
  <c r="AD1235" i="5"/>
  <c r="C1236" i="5"/>
  <c r="AD1236" i="5" s="1"/>
  <c r="C1237" i="5"/>
  <c r="AD1237" i="5" s="1"/>
  <c r="C1238" i="5"/>
  <c r="AD1238" i="5" s="1"/>
  <c r="C1239" i="5"/>
  <c r="AD1239" i="5"/>
  <c r="C1240" i="5"/>
  <c r="AD1240" i="5" s="1"/>
  <c r="C1241" i="5"/>
  <c r="C1242" i="5"/>
  <c r="AD1242" i="5" s="1"/>
  <c r="C1243" i="5"/>
  <c r="AD1243" i="5"/>
  <c r="C1244" i="5"/>
  <c r="AD1244" i="5"/>
  <c r="C1245" i="5"/>
  <c r="AD1245" i="5"/>
  <c r="C1246" i="5"/>
  <c r="AD1246" i="5" s="1"/>
  <c r="C1247" i="5"/>
  <c r="AD1247" i="5"/>
  <c r="C1248" i="5"/>
  <c r="AD1248" i="5"/>
  <c r="C1249" i="5"/>
  <c r="C1250" i="5"/>
  <c r="AD1250" i="5" s="1"/>
  <c r="C1251" i="5"/>
  <c r="AD1251" i="5" s="1"/>
  <c r="C1252" i="5"/>
  <c r="AD1252" i="5"/>
  <c r="C1253" i="5"/>
  <c r="AD1253" i="5" s="1"/>
  <c r="C1254" i="5"/>
  <c r="AD1254" i="5" s="1"/>
  <c r="C1255" i="5"/>
  <c r="AD1255" i="5" s="1"/>
  <c r="C1256" i="5"/>
  <c r="AD1256" i="5"/>
  <c r="C1257" i="5"/>
  <c r="AD1257" i="5" s="1"/>
  <c r="C1258" i="5"/>
  <c r="AD1258" i="5" s="1"/>
  <c r="C1259" i="5"/>
  <c r="AD1259" i="5" s="1"/>
  <c r="C1260" i="5"/>
  <c r="AD1260" i="5"/>
  <c r="C1261" i="5"/>
  <c r="AD1261" i="5" s="1"/>
  <c r="C1262" i="5"/>
  <c r="AD1262" i="5" s="1"/>
  <c r="C1263" i="5"/>
  <c r="AD1263" i="5" s="1"/>
  <c r="C1264" i="5"/>
  <c r="AD1264" i="5"/>
  <c r="C1265" i="5"/>
  <c r="AD1265" i="5" s="1"/>
  <c r="C1266" i="5"/>
  <c r="AD1266" i="5" s="1"/>
  <c r="C1267" i="5"/>
  <c r="AD1267" i="5" s="1"/>
  <c r="C1268" i="5"/>
  <c r="AD1268" i="5"/>
  <c r="C1269" i="5"/>
  <c r="AD1269" i="5" s="1"/>
  <c r="C1270" i="5"/>
  <c r="C1271" i="5"/>
  <c r="AD1271" i="5" s="1"/>
  <c r="C1272" i="5"/>
  <c r="AD1272" i="5"/>
  <c r="C1273" i="5"/>
  <c r="C1274" i="5"/>
  <c r="AD1274" i="5" s="1"/>
  <c r="C1275" i="5"/>
  <c r="AD1275" i="5" s="1"/>
  <c r="C1276" i="5"/>
  <c r="AD1276" i="5" s="1"/>
  <c r="C1277" i="5"/>
  <c r="AD1277" i="5"/>
  <c r="C1278" i="5"/>
  <c r="AD1278" i="5" s="1"/>
  <c r="C1279" i="5"/>
  <c r="AD1279" i="5" s="1"/>
  <c r="C1280" i="5"/>
  <c r="AD1280" i="5" s="1"/>
  <c r="C1281" i="5"/>
  <c r="AD1281" i="5"/>
  <c r="C1282" i="5"/>
  <c r="AD1282" i="5" s="1"/>
  <c r="C1283" i="5"/>
  <c r="AD1283" i="5" s="1"/>
  <c r="C1284" i="5"/>
  <c r="AD1284" i="5" s="1"/>
  <c r="C1285" i="5"/>
  <c r="AD1285" i="5"/>
  <c r="C1286" i="5"/>
  <c r="AD1286" i="5" s="1"/>
  <c r="C1287" i="5"/>
  <c r="AD1287" i="5" s="1"/>
  <c r="C1288" i="5"/>
  <c r="AD1288" i="5" s="1"/>
  <c r="C1289" i="5"/>
  <c r="AD1289" i="5"/>
  <c r="C1290" i="5"/>
  <c r="AD1290" i="5" s="1"/>
  <c r="C1291" i="5"/>
  <c r="AD1291" i="5" s="1"/>
  <c r="C1292" i="5"/>
  <c r="AD1292" i="5" s="1"/>
  <c r="C1293" i="5"/>
  <c r="AD1293" i="5"/>
  <c r="C1294" i="5"/>
  <c r="C1295" i="5"/>
  <c r="AD1295" i="5"/>
  <c r="C1296" i="5"/>
  <c r="AD1296" i="5" s="1"/>
  <c r="C1297" i="5"/>
  <c r="AD1297" i="5"/>
  <c r="C1298" i="5"/>
  <c r="AD1298" i="5"/>
  <c r="C1299" i="5"/>
  <c r="AD1299" i="5"/>
  <c r="C1300" i="5"/>
  <c r="AD1300" i="5" s="1"/>
  <c r="C1301" i="5"/>
  <c r="AD1301" i="5"/>
  <c r="C1302" i="5"/>
  <c r="AD1302" i="5"/>
  <c r="C1303" i="5"/>
  <c r="AD1303" i="5"/>
  <c r="C1304" i="5"/>
  <c r="AD1304" i="5" s="1"/>
  <c r="C1305" i="5"/>
  <c r="AD1305" i="5"/>
  <c r="C1306" i="5"/>
  <c r="AD1306" i="5"/>
  <c r="C1307" i="5"/>
  <c r="AD1307" i="5"/>
  <c r="C1308" i="5"/>
  <c r="AD1308" i="5" s="1"/>
  <c r="C1309" i="5"/>
  <c r="AD1309" i="5"/>
  <c r="C1310" i="5"/>
  <c r="AD1310" i="5"/>
  <c r="C1311" i="5"/>
  <c r="AD1311" i="5"/>
  <c r="C1312" i="5"/>
  <c r="AD1312" i="5" s="1"/>
  <c r="C1313" i="5"/>
  <c r="AD1313" i="5"/>
  <c r="C1314" i="5"/>
  <c r="AD1314" i="5"/>
  <c r="C1315" i="5"/>
  <c r="AD1315" i="5"/>
  <c r="C1316" i="5"/>
  <c r="AD1316" i="5" s="1"/>
  <c r="C1317" i="5"/>
  <c r="AD1317" i="5"/>
  <c r="C1318" i="5"/>
  <c r="AD1318" i="5"/>
  <c r="C1319" i="5"/>
  <c r="AD1319" i="5"/>
  <c r="C1320" i="5"/>
  <c r="AD1320" i="5" s="1"/>
  <c r="C1321" i="5"/>
  <c r="AD1321" i="5"/>
  <c r="C1322" i="5"/>
  <c r="AD1322" i="5"/>
  <c r="C1323" i="5"/>
  <c r="AD1323" i="5"/>
  <c r="C1324" i="5"/>
  <c r="AD1324" i="5" s="1"/>
  <c r="C1325" i="5"/>
  <c r="AD1325" i="5"/>
  <c r="C1326" i="5"/>
  <c r="AD1326" i="5"/>
  <c r="C1327" i="5"/>
  <c r="AD1327" i="5"/>
  <c r="C1328" i="5"/>
  <c r="AD1328" i="5" s="1"/>
  <c r="C1329" i="5"/>
  <c r="AD1329" i="5"/>
  <c r="C1330" i="5"/>
  <c r="AD1330" i="5"/>
  <c r="C1331" i="5"/>
  <c r="AD1331" i="5"/>
  <c r="C1332" i="5"/>
  <c r="AD1332" i="5" s="1"/>
  <c r="C1333" i="5"/>
  <c r="AD1333" i="5"/>
  <c r="C1334" i="5"/>
  <c r="AD1334" i="5"/>
  <c r="C1335" i="5"/>
  <c r="AD1335" i="5"/>
  <c r="C1336" i="5"/>
  <c r="AD1336" i="5" s="1"/>
  <c r="C1337" i="5"/>
  <c r="AD1337" i="5"/>
  <c r="C1338" i="5"/>
  <c r="AD1338" i="5"/>
  <c r="C1339" i="5"/>
  <c r="AD1339" i="5"/>
  <c r="C1340" i="5"/>
  <c r="AD1340" i="5" s="1"/>
  <c r="C1341" i="5"/>
  <c r="AD1341" i="5"/>
  <c r="C1342" i="5"/>
  <c r="AD1342" i="5"/>
  <c r="C1343" i="5"/>
  <c r="AD1343" i="5"/>
  <c r="C1344" i="5"/>
  <c r="AD1344" i="5" s="1"/>
  <c r="C1345" i="5"/>
  <c r="C1346" i="5"/>
  <c r="AD1346" i="5"/>
  <c r="C1347" i="5"/>
  <c r="AD1347" i="5" s="1"/>
  <c r="C1348" i="5"/>
  <c r="AD1348" i="5" s="1"/>
  <c r="C1349" i="5"/>
  <c r="AD1349" i="5" s="1"/>
  <c r="C1350" i="5"/>
  <c r="AD1350" i="5"/>
  <c r="C1351" i="5"/>
  <c r="AD1351" i="5" s="1"/>
  <c r="C1352" i="5"/>
  <c r="AD1352" i="5" s="1"/>
  <c r="C1353" i="5"/>
  <c r="AD1353" i="5" s="1"/>
  <c r="C1354" i="5"/>
  <c r="AD1354" i="5"/>
  <c r="C1355" i="5"/>
  <c r="AD1355" i="5" s="1"/>
  <c r="C1356" i="5"/>
  <c r="AD1356" i="5" s="1"/>
  <c r="C1357" i="5"/>
  <c r="AD1357" i="5" s="1"/>
  <c r="C1358" i="5"/>
  <c r="AD1358" i="5"/>
  <c r="C1359" i="5"/>
  <c r="AD1359" i="5" s="1"/>
  <c r="C1360" i="5"/>
  <c r="AD1360" i="5" s="1"/>
  <c r="C1361" i="5"/>
  <c r="AD1361" i="5" s="1"/>
  <c r="C1362" i="5"/>
  <c r="AD1362" i="5"/>
  <c r="C1363" i="5"/>
  <c r="AD1363" i="5" s="1"/>
  <c r="C1364" i="5"/>
  <c r="AD1364" i="5" s="1"/>
  <c r="C1365" i="5"/>
  <c r="AD1365" i="5" s="1"/>
  <c r="C1366" i="5"/>
  <c r="AD1366" i="5"/>
  <c r="C1367" i="5"/>
  <c r="AD1367" i="5" s="1"/>
  <c r="C1368" i="5"/>
  <c r="AD1368" i="5" s="1"/>
  <c r="C1369" i="5"/>
  <c r="AD1369" i="5" s="1"/>
  <c r="C1370" i="5"/>
  <c r="AD1370" i="5"/>
  <c r="C1371" i="5"/>
  <c r="AD1371" i="5" s="1"/>
  <c r="C1372" i="5"/>
  <c r="AD1372" i="5" s="1"/>
  <c r="C1373" i="5"/>
  <c r="AD1373" i="5" s="1"/>
  <c r="C1374" i="5"/>
  <c r="C1375" i="5"/>
  <c r="AD1375" i="5"/>
  <c r="C1376" i="5"/>
  <c r="AD1376" i="5"/>
  <c r="C1377" i="5"/>
  <c r="AD1377" i="5" s="1"/>
  <c r="C1378" i="5"/>
  <c r="AD1378" i="5"/>
  <c r="C1379" i="5"/>
  <c r="AD1379" i="5"/>
  <c r="C1380" i="5"/>
  <c r="AD1380" i="5"/>
  <c r="C1381" i="5"/>
  <c r="AD1381" i="5" s="1"/>
  <c r="C1382" i="5"/>
  <c r="C1383" i="5"/>
  <c r="AD1383" i="5"/>
  <c r="C1384" i="5"/>
  <c r="AD1384" i="5" s="1"/>
  <c r="C1385" i="5"/>
  <c r="AD1385" i="5" s="1"/>
  <c r="C1386" i="5"/>
  <c r="AD1386" i="5" s="1"/>
  <c r="C1387" i="5"/>
  <c r="AD1387" i="5"/>
  <c r="C1388" i="5"/>
  <c r="AD1388" i="5" s="1"/>
  <c r="C1389" i="5"/>
  <c r="AD1389" i="5" s="1"/>
  <c r="C1390" i="5"/>
  <c r="C1391" i="5"/>
  <c r="AD1391" i="5"/>
  <c r="C1392" i="5"/>
  <c r="AD1392" i="5"/>
  <c r="C1393" i="5"/>
  <c r="C1394" i="5"/>
  <c r="AD1394" i="5" s="1"/>
  <c r="C1395" i="5"/>
  <c r="AD1395" i="5" s="1"/>
  <c r="C1396" i="5"/>
  <c r="AD1396" i="5"/>
  <c r="C1397" i="5"/>
  <c r="AD1397" i="5" s="1"/>
  <c r="C1398" i="5"/>
  <c r="C1399" i="5"/>
  <c r="AD1399" i="5" s="1"/>
  <c r="C1400" i="5"/>
  <c r="AD1400" i="5"/>
  <c r="C1401" i="5"/>
  <c r="AD1401" i="5"/>
  <c r="C1402" i="5"/>
  <c r="AD1402" i="5"/>
  <c r="C1403" i="5"/>
  <c r="AD1403" i="5" s="1"/>
  <c r="C1404" i="5"/>
  <c r="AD1404" i="5"/>
  <c r="C1405" i="5"/>
  <c r="AD1405" i="5"/>
  <c r="C1406" i="5"/>
  <c r="C1407" i="5"/>
  <c r="AD1407" i="5" s="1"/>
  <c r="C1408" i="5"/>
  <c r="AD1408" i="5" s="1"/>
  <c r="C1409" i="5"/>
  <c r="AD1409" i="5"/>
  <c r="C1410" i="5"/>
  <c r="AD1410" i="5" s="1"/>
  <c r="C1411" i="5"/>
  <c r="AD1411" i="5" s="1"/>
  <c r="C1412" i="5"/>
  <c r="AD1412" i="5" s="1"/>
  <c r="C1413" i="5"/>
  <c r="AD1413" i="5"/>
  <c r="C1414" i="5"/>
  <c r="AD1414" i="5" s="1"/>
  <c r="C1415" i="5"/>
  <c r="AD1415" i="5" s="1"/>
  <c r="C1416" i="5"/>
  <c r="AD1416" i="5" s="1"/>
  <c r="C1417" i="5"/>
  <c r="AD1417" i="5"/>
  <c r="C1418" i="5"/>
  <c r="AD1418" i="5" s="1"/>
  <c r="C1419" i="5"/>
  <c r="AD1419" i="5" s="1"/>
  <c r="C1420" i="5"/>
  <c r="AD1420" i="5" s="1"/>
  <c r="C1421" i="5"/>
  <c r="AD1421" i="5"/>
  <c r="C1422" i="5"/>
  <c r="AD1422" i="5" s="1"/>
  <c r="C1423" i="5"/>
  <c r="AD1423" i="5" s="1"/>
  <c r="C1424" i="5"/>
  <c r="AD1424" i="5" s="1"/>
  <c r="C1425" i="5"/>
  <c r="AD1425" i="5"/>
  <c r="C1426" i="5"/>
  <c r="AD1426" i="5" s="1"/>
  <c r="C1427" i="5"/>
  <c r="AD1427" i="5" s="1"/>
  <c r="C1428" i="5"/>
  <c r="AD1428" i="5" s="1"/>
  <c r="C1429" i="5"/>
  <c r="AD1429" i="5"/>
  <c r="C1430" i="5"/>
  <c r="AD1430" i="5" s="1"/>
  <c r="C1431" i="5"/>
  <c r="AD1431" i="5" s="1"/>
  <c r="C1432" i="5"/>
  <c r="AD1432" i="5" s="1"/>
  <c r="C1433" i="5"/>
  <c r="AD1433" i="5"/>
  <c r="C1434" i="5"/>
  <c r="AD1434" i="5" s="1"/>
  <c r="C1435" i="5"/>
  <c r="AD1435" i="5" s="1"/>
  <c r="C1436" i="5"/>
  <c r="AD1436" i="5" s="1"/>
  <c r="C1437" i="5"/>
  <c r="AD1437" i="5"/>
  <c r="C1438" i="5"/>
  <c r="AD1438" i="5" s="1"/>
  <c r="C1439" i="5"/>
  <c r="AD1439" i="5" s="1"/>
  <c r="C1440" i="5"/>
  <c r="AD1440" i="5" s="1"/>
  <c r="C1441" i="5"/>
  <c r="AD1441" i="5"/>
  <c r="C1442" i="5"/>
  <c r="AD1442" i="5" s="1"/>
  <c r="C1443" i="5"/>
  <c r="AD1443" i="5" s="1"/>
  <c r="C1444" i="5"/>
  <c r="AD1444" i="5" s="1"/>
  <c r="C1445" i="5"/>
  <c r="AD1445" i="5"/>
  <c r="C1446" i="5"/>
  <c r="AD1446" i="5" s="1"/>
  <c r="C1447" i="5"/>
  <c r="AD1447" i="5" s="1"/>
  <c r="C1448" i="5"/>
  <c r="AD1448" i="5" s="1"/>
  <c r="C1449" i="5"/>
  <c r="AD1449" i="5"/>
  <c r="C1450" i="5"/>
  <c r="AD1450" i="5" s="1"/>
  <c r="C1451" i="5"/>
  <c r="AD1451" i="5" s="1"/>
  <c r="C1452" i="5"/>
  <c r="AD1452" i="5" s="1"/>
  <c r="C1453" i="5"/>
  <c r="AD1453" i="5"/>
  <c r="C1454" i="5"/>
  <c r="AD1454" i="5" s="1"/>
  <c r="C1455" i="5"/>
  <c r="AD1455" i="5" s="1"/>
  <c r="C1456" i="5"/>
  <c r="AD1456" i="5" s="1"/>
  <c r="C1457" i="5"/>
  <c r="AD1457" i="5"/>
  <c r="C1458" i="5"/>
  <c r="AD1458" i="5" s="1"/>
  <c r="C1459" i="5"/>
  <c r="AD1459" i="5" s="1"/>
  <c r="C1460" i="5"/>
  <c r="AD1460" i="5" s="1"/>
  <c r="C1461" i="5"/>
  <c r="AD1461" i="5"/>
  <c r="C1462" i="5"/>
  <c r="AD1462" i="5" s="1"/>
  <c r="C1463" i="5"/>
  <c r="AD1463" i="5" s="1"/>
  <c r="C1464" i="5"/>
  <c r="AD1464" i="5" s="1"/>
  <c r="C1465" i="5"/>
  <c r="AD1465" i="5"/>
  <c r="C1466" i="5"/>
  <c r="AD1466" i="5" s="1"/>
  <c r="C1467" i="5"/>
  <c r="AD1467" i="5" s="1"/>
  <c r="C1468" i="5"/>
  <c r="AD1468" i="5" s="1"/>
  <c r="C1469" i="5"/>
  <c r="AD1469" i="5"/>
  <c r="C1470" i="5"/>
  <c r="C1471" i="5"/>
  <c r="AD1471" i="5"/>
  <c r="C1472" i="5"/>
  <c r="AD1472" i="5" s="1"/>
  <c r="C1473" i="5"/>
  <c r="AD1473" i="5"/>
  <c r="C1474" i="5"/>
  <c r="AD1474" i="5"/>
  <c r="C1475" i="5"/>
  <c r="AD1475" i="5"/>
  <c r="C1476" i="5"/>
  <c r="AD1476" i="5" s="1"/>
  <c r="C1477" i="5"/>
  <c r="AD1477" i="5"/>
  <c r="C1478" i="5"/>
  <c r="C1479" i="5"/>
  <c r="AD1479" i="5" s="1"/>
  <c r="C1480" i="5"/>
  <c r="AD1480" i="5" s="1"/>
  <c r="C1481" i="5"/>
  <c r="AD1481" i="5" s="1"/>
  <c r="C1482" i="5"/>
  <c r="AD1482" i="5"/>
  <c r="C1483" i="5"/>
  <c r="AD1483" i="5" s="1"/>
  <c r="C1484" i="5"/>
  <c r="AD1484" i="5" s="1"/>
  <c r="C1485" i="5"/>
  <c r="AD1485" i="5" s="1"/>
  <c r="C1486" i="5"/>
  <c r="AD1486" i="5"/>
  <c r="C1487" i="5"/>
  <c r="AD1487" i="5" s="1"/>
  <c r="C1488" i="5"/>
  <c r="AD1488" i="5" s="1"/>
  <c r="C1489" i="5"/>
  <c r="C1490" i="5"/>
  <c r="AD1490" i="5"/>
  <c r="C1491" i="5"/>
  <c r="AD1491" i="5"/>
  <c r="C1492" i="5"/>
  <c r="AD1492" i="5"/>
  <c r="C1493" i="5"/>
  <c r="AD1493" i="5" s="1"/>
  <c r="C1494" i="5"/>
  <c r="C1495" i="5"/>
  <c r="AD1495" i="5"/>
  <c r="C1496" i="5"/>
  <c r="AD1496" i="5" s="1"/>
  <c r="C1497" i="5"/>
  <c r="AD1497" i="5" s="1"/>
  <c r="C1498" i="5"/>
  <c r="AD1498" i="5" s="1"/>
  <c r="C1499" i="5"/>
  <c r="AD1499" i="5"/>
  <c r="C1500" i="5"/>
  <c r="AD1500" i="5" s="1"/>
  <c r="C1501" i="5"/>
  <c r="AD1501" i="5" s="1"/>
  <c r="C1502" i="5"/>
  <c r="C1503" i="5"/>
  <c r="AD1503" i="5"/>
  <c r="C1504" i="5"/>
  <c r="AD1504" i="5"/>
  <c r="C1505" i="5"/>
  <c r="C1506" i="5"/>
  <c r="AD1506" i="5" s="1"/>
  <c r="C1507" i="5"/>
  <c r="AD1507" i="5" s="1"/>
  <c r="C1508" i="5"/>
  <c r="AD1508" i="5"/>
  <c r="C1509" i="5"/>
  <c r="AD1509" i="5" s="1"/>
  <c r="C1510" i="5"/>
  <c r="AD1510" i="5" s="1"/>
  <c r="C1511" i="5"/>
  <c r="AD1511" i="5" s="1"/>
  <c r="C1512" i="5"/>
  <c r="AD1512" i="5"/>
  <c r="C1513" i="5"/>
  <c r="AD1513" i="5" s="1"/>
  <c r="C1514" i="5"/>
  <c r="AD1514" i="5" s="1"/>
  <c r="C1515" i="5"/>
  <c r="AD1515" i="5" s="1"/>
  <c r="C1516" i="5"/>
  <c r="AD1516" i="5"/>
  <c r="C1517" i="5"/>
  <c r="AD1517" i="5" s="1"/>
  <c r="C1518" i="5"/>
  <c r="C1519" i="5"/>
  <c r="AD1519" i="5" s="1"/>
  <c r="C1520" i="5"/>
  <c r="AD1520" i="5"/>
  <c r="C1521" i="5"/>
  <c r="AD1521" i="5"/>
  <c r="C1522" i="5"/>
  <c r="AD1522" i="5"/>
  <c r="C1523" i="5"/>
  <c r="AD1523" i="5" s="1"/>
  <c r="C1524" i="5"/>
  <c r="AD1524" i="5"/>
  <c r="C1525" i="5"/>
  <c r="AD1525" i="5"/>
  <c r="C1526" i="5"/>
  <c r="AD1526" i="5"/>
  <c r="C1527" i="5"/>
  <c r="AD1527" i="5" s="1"/>
  <c r="C1528" i="5"/>
  <c r="AD1528" i="5"/>
  <c r="C1529" i="5"/>
  <c r="AD1529" i="5"/>
  <c r="C1530" i="5"/>
  <c r="AD1530" i="5"/>
  <c r="C1531" i="5"/>
  <c r="AD1531" i="5" s="1"/>
  <c r="C1532" i="5"/>
  <c r="AD1532" i="5"/>
  <c r="C1533" i="5"/>
  <c r="AD1533" i="5"/>
  <c r="C1534" i="5"/>
  <c r="AD1534" i="5"/>
  <c r="C1535" i="5"/>
  <c r="AD1535" i="5" s="1"/>
  <c r="C1536" i="5"/>
  <c r="AD1536" i="5"/>
  <c r="C1537" i="5"/>
  <c r="AD1537" i="5"/>
  <c r="C1538" i="5"/>
  <c r="AD1538" i="5"/>
  <c r="C1539" i="5"/>
  <c r="AD1539" i="5" s="1"/>
  <c r="C1540" i="5"/>
  <c r="AD1540" i="5"/>
  <c r="C1541" i="5"/>
  <c r="AD1541" i="5"/>
  <c r="C1542" i="5"/>
  <c r="AD1542" i="5"/>
  <c r="C1543" i="5"/>
  <c r="AD1543" i="5" s="1"/>
  <c r="C1544" i="5"/>
  <c r="AD1544" i="5"/>
  <c r="C1545" i="5"/>
  <c r="AD1545" i="5"/>
  <c r="C1546" i="5"/>
  <c r="AD1546" i="5"/>
  <c r="C1547" i="5"/>
  <c r="AD1547" i="5" s="1"/>
  <c r="C1548" i="5"/>
  <c r="AD1548" i="5"/>
  <c r="C1549" i="5"/>
  <c r="AD1549" i="5"/>
  <c r="C1550" i="5"/>
  <c r="AD1550" i="5"/>
  <c r="C1551" i="5"/>
  <c r="AD1551" i="5" s="1"/>
  <c r="C1552" i="5"/>
  <c r="AD1552" i="5"/>
  <c r="C1553" i="5"/>
  <c r="AD1553" i="5"/>
  <c r="C1554" i="5"/>
  <c r="AD1554" i="5"/>
  <c r="C1555" i="5"/>
  <c r="AD1555" i="5" s="1"/>
  <c r="C1556" i="5"/>
  <c r="AD1556" i="5"/>
  <c r="C1557" i="5"/>
  <c r="AD1557" i="5"/>
  <c r="C1558" i="5"/>
  <c r="AD1558" i="5"/>
  <c r="C1559" i="5"/>
  <c r="AD1559" i="5" s="1"/>
  <c r="C1560" i="5"/>
  <c r="AD1560" i="5"/>
  <c r="C1561" i="5"/>
  <c r="AD1561" i="5"/>
  <c r="C1562" i="5"/>
  <c r="AD1562" i="5"/>
  <c r="C1563" i="5"/>
  <c r="AD1563" i="5" s="1"/>
  <c r="C1564" i="5"/>
  <c r="AD1564" i="5"/>
  <c r="C1565" i="5"/>
  <c r="AD1565" i="5" s="1"/>
  <c r="C1566" i="5"/>
  <c r="AD1566" i="5"/>
  <c r="C1567" i="5"/>
  <c r="AD1567" i="5" s="1"/>
  <c r="C1568" i="5"/>
  <c r="AD1568" i="5"/>
  <c r="C1569" i="5"/>
  <c r="AD1569" i="5"/>
  <c r="C1570" i="5"/>
  <c r="AD1570" i="5"/>
  <c r="C1571" i="5"/>
  <c r="AD1571" i="5" s="1"/>
  <c r="C1572" i="5"/>
  <c r="AD1572" i="5"/>
  <c r="C1573" i="5"/>
  <c r="AD1573" i="5" s="1"/>
  <c r="C1574" i="5"/>
  <c r="AD1574" i="5"/>
  <c r="C1575" i="5"/>
  <c r="AD1575" i="5" s="1"/>
  <c r="C1576" i="5"/>
  <c r="AD1576" i="5"/>
  <c r="C1577" i="5"/>
  <c r="C1578" i="5"/>
  <c r="AD1578" i="5" s="1"/>
  <c r="C1579" i="5"/>
  <c r="AD1579" i="5" s="1"/>
  <c r="C1580" i="5"/>
  <c r="AD1580" i="5" s="1"/>
  <c r="C1581" i="5"/>
  <c r="AD1581" i="5"/>
  <c r="C1582" i="5"/>
  <c r="C1583" i="5"/>
  <c r="AD1583" i="5"/>
  <c r="C1584" i="5"/>
  <c r="AD1584" i="5" s="1"/>
  <c r="C1585" i="5"/>
  <c r="AD1585" i="5"/>
  <c r="C1586" i="5"/>
  <c r="AD1586" i="5"/>
  <c r="C1587" i="5"/>
  <c r="AD1587" i="5"/>
  <c r="C1588" i="5"/>
  <c r="AD1588" i="5" s="1"/>
  <c r="C1589" i="5"/>
  <c r="AD1589" i="5"/>
  <c r="C1590" i="5"/>
  <c r="AD1590" i="5" s="1"/>
  <c r="C1591" i="5"/>
  <c r="AD1591" i="5"/>
  <c r="C1592" i="5"/>
  <c r="AD1592" i="5" s="1"/>
  <c r="C1593" i="5"/>
  <c r="AD1593" i="5"/>
  <c r="C1594" i="5"/>
  <c r="AD1594" i="5"/>
  <c r="C1595" i="5"/>
  <c r="AD1595" i="5"/>
  <c r="C1596" i="5"/>
  <c r="AD1596" i="5" s="1"/>
  <c r="C1597" i="5"/>
  <c r="AD1597" i="5"/>
  <c r="C1598" i="5"/>
  <c r="AD1598" i="5" s="1"/>
  <c r="C1599" i="5"/>
  <c r="AD1599" i="5"/>
  <c r="C1600" i="5"/>
  <c r="AD1600" i="5" s="1"/>
  <c r="C1601" i="5"/>
  <c r="AD1601" i="5"/>
  <c r="C1602" i="5"/>
  <c r="AD1602" i="5"/>
  <c r="C1603" i="5"/>
  <c r="AD1603" i="5"/>
  <c r="C1604" i="5"/>
  <c r="AD1604" i="5" s="1"/>
  <c r="C1605" i="5"/>
  <c r="AD1605" i="5"/>
  <c r="C1606" i="5"/>
  <c r="AD1606" i="5" s="1"/>
  <c r="C1607" i="5"/>
  <c r="AD1607" i="5"/>
  <c r="C1608" i="5"/>
  <c r="AD1608" i="5" s="1"/>
  <c r="C1609" i="5"/>
  <c r="AD1609" i="5"/>
  <c r="C1610" i="5"/>
  <c r="AD1610" i="5"/>
  <c r="C1611" i="5"/>
  <c r="AD1611" i="5"/>
  <c r="C1612" i="5"/>
  <c r="AD1612" i="5" s="1"/>
  <c r="C1613" i="5"/>
  <c r="AD1613" i="5"/>
  <c r="C1614" i="5"/>
  <c r="AD1614" i="5" s="1"/>
  <c r="C1615" i="5"/>
  <c r="AD1615" i="5"/>
  <c r="C1616" i="5"/>
  <c r="AD1616" i="5" s="1"/>
  <c r="C1617" i="5"/>
  <c r="AD1617" i="5"/>
  <c r="C1618" i="5"/>
  <c r="AD1618" i="5"/>
  <c r="C1619" i="5"/>
  <c r="AD1619" i="5"/>
  <c r="C1620" i="5"/>
  <c r="AD1620" i="5" s="1"/>
  <c r="C1621" i="5"/>
  <c r="AD1621" i="5"/>
  <c r="C1622" i="5"/>
  <c r="AD1622" i="5" s="1"/>
  <c r="C1623" i="5"/>
  <c r="AD1623" i="5"/>
  <c r="C1624" i="5"/>
  <c r="AD1624" i="5" s="1"/>
  <c r="C1625" i="5"/>
  <c r="AD1625" i="5"/>
  <c r="C1626" i="5"/>
  <c r="AD1626" i="5"/>
  <c r="C1627" i="5"/>
  <c r="AD1627" i="5"/>
  <c r="C1628" i="5"/>
  <c r="AD1628" i="5" s="1"/>
  <c r="C1629" i="5"/>
  <c r="AD1629" i="5"/>
  <c r="C1630" i="5"/>
  <c r="AD1630" i="5" s="1"/>
  <c r="C1631" i="5"/>
  <c r="AD1631" i="5"/>
  <c r="C1632" i="5"/>
  <c r="AD1632" i="5" s="1"/>
  <c r="C1633" i="5"/>
  <c r="AD1633" i="5"/>
  <c r="C1634" i="5"/>
  <c r="AD1634" i="5"/>
  <c r="C1635" i="5"/>
  <c r="AD1635" i="5"/>
  <c r="C1636" i="5"/>
  <c r="AD1636" i="5" s="1"/>
  <c r="C1637" i="5"/>
  <c r="AD1637" i="5"/>
  <c r="C1638" i="5"/>
  <c r="AD1638" i="5" s="1"/>
  <c r="C1639" i="5"/>
  <c r="AD1639" i="5"/>
  <c r="C1640" i="5"/>
  <c r="AD1640" i="5" s="1"/>
  <c r="C1641" i="5"/>
  <c r="AD1641" i="5"/>
  <c r="C1642" i="5"/>
  <c r="AD1642" i="5"/>
  <c r="C1643" i="5"/>
  <c r="AD1643" i="5"/>
  <c r="C1644" i="5"/>
  <c r="AD1644" i="5" s="1"/>
  <c r="C1645" i="5"/>
  <c r="AD1645" i="5"/>
  <c r="C1646" i="5"/>
  <c r="C1647" i="5"/>
  <c r="AD1647" i="5" s="1"/>
  <c r="C1648" i="5"/>
  <c r="AD1648" i="5" s="1"/>
  <c r="C1649" i="5"/>
  <c r="AD1649" i="5" s="1"/>
  <c r="C1650" i="5"/>
  <c r="AD1650" i="5"/>
  <c r="C1651" i="5"/>
  <c r="AD1651" i="5" s="1"/>
  <c r="C1652" i="5"/>
  <c r="AD1652" i="5" s="1"/>
  <c r="C1653" i="5"/>
  <c r="AD1653" i="5" s="1"/>
  <c r="C1654" i="5"/>
  <c r="AD1654" i="5"/>
  <c r="C1655" i="5"/>
  <c r="AD1655" i="5" s="1"/>
  <c r="C1656" i="5"/>
  <c r="AD1656" i="5" s="1"/>
  <c r="C1657" i="5"/>
  <c r="AD1657" i="5" s="1"/>
  <c r="C1658" i="5"/>
  <c r="AD1658" i="5"/>
  <c r="C1659" i="5"/>
  <c r="AD1659" i="5" s="1"/>
  <c r="C1660" i="5"/>
  <c r="AD1660" i="5" s="1"/>
  <c r="C1661" i="5"/>
  <c r="AD1661" i="5" s="1"/>
  <c r="C1662" i="5"/>
  <c r="AD1662" i="5"/>
  <c r="C1663" i="5"/>
  <c r="AD1663" i="5" s="1"/>
  <c r="C1664" i="5"/>
  <c r="AD1664" i="5" s="1"/>
  <c r="C1665" i="5"/>
  <c r="AD1665" i="5" s="1"/>
  <c r="C1666" i="5"/>
  <c r="AD1666" i="5"/>
  <c r="C1667" i="5"/>
  <c r="AD1667" i="5" s="1"/>
  <c r="C1668" i="5"/>
  <c r="AD1668" i="5" s="1"/>
  <c r="C1669" i="5"/>
  <c r="AD1669" i="5" s="1"/>
  <c r="C1670" i="5"/>
  <c r="AD1670" i="5"/>
  <c r="C1671" i="5"/>
  <c r="AD1671" i="5" s="1"/>
  <c r="C1672" i="5"/>
  <c r="AD1672" i="5" s="1"/>
  <c r="C1673" i="5"/>
  <c r="AD1673" i="5" s="1"/>
  <c r="C1674" i="5"/>
  <c r="AD1674" i="5"/>
  <c r="C1675" i="5"/>
  <c r="AD1675" i="5" s="1"/>
  <c r="C1676" i="5"/>
  <c r="AD1676" i="5" s="1"/>
  <c r="C1677" i="5"/>
  <c r="AD1677" i="5" s="1"/>
  <c r="C1678" i="5"/>
  <c r="AD1678" i="5"/>
  <c r="C1679" i="5"/>
  <c r="AD1679" i="5" s="1"/>
  <c r="C1680" i="5"/>
  <c r="AD1680" i="5" s="1"/>
  <c r="C1681" i="5"/>
  <c r="AD1681" i="5" s="1"/>
  <c r="C1682" i="5"/>
  <c r="AD1682" i="5"/>
  <c r="C1683" i="5"/>
  <c r="AD1683" i="5" s="1"/>
  <c r="C1684" i="5"/>
  <c r="AD1684" i="5" s="1"/>
  <c r="C1685" i="5"/>
  <c r="AD1685" i="5" s="1"/>
  <c r="C1686" i="5"/>
  <c r="AD1686" i="5"/>
  <c r="C1687" i="5"/>
  <c r="AD1687" i="5" s="1"/>
  <c r="C1688" i="5"/>
  <c r="AD1688" i="5" s="1"/>
  <c r="C1689" i="5"/>
  <c r="AD1689" i="5" s="1"/>
  <c r="C1690" i="5"/>
  <c r="AD1690" i="5"/>
  <c r="C1691" i="5"/>
  <c r="AD1691" i="5" s="1"/>
  <c r="C1692" i="5"/>
  <c r="AD1692" i="5" s="1"/>
  <c r="C1693" i="5"/>
  <c r="AD1693" i="5" s="1"/>
  <c r="C1694" i="5"/>
  <c r="AD1694" i="5"/>
  <c r="C1695" i="5"/>
  <c r="AD1695" i="5" s="1"/>
  <c r="C1696" i="5"/>
  <c r="AD1696" i="5" s="1"/>
  <c r="C1697" i="5"/>
  <c r="AD1697" i="5" s="1"/>
  <c r="C1698" i="5"/>
  <c r="AD1698" i="5"/>
  <c r="C1699" i="5"/>
  <c r="AD1699" i="5" s="1"/>
  <c r="C1700" i="5"/>
  <c r="AD1700" i="5" s="1"/>
  <c r="C1701" i="5"/>
  <c r="AD1701" i="5" s="1"/>
  <c r="C1702" i="5"/>
  <c r="AD1702" i="5"/>
  <c r="C1703" i="5"/>
  <c r="AD1703" i="5" s="1"/>
  <c r="C1704" i="5"/>
  <c r="AD1704" i="5" s="1"/>
  <c r="C1705" i="5"/>
  <c r="AD1705" i="5" s="1"/>
  <c r="C1706" i="5"/>
  <c r="AD1706" i="5"/>
  <c r="C1707" i="5"/>
  <c r="AD1707" i="5" s="1"/>
  <c r="C1708" i="5"/>
  <c r="AD1708" i="5" s="1"/>
  <c r="C1709" i="5"/>
  <c r="AD1709" i="5" s="1"/>
  <c r="C1710" i="5"/>
  <c r="AD1710" i="5"/>
  <c r="C1711" i="5"/>
  <c r="AD1711" i="5" s="1"/>
  <c r="C1712" i="5"/>
  <c r="AD1712" i="5" s="1"/>
  <c r="C1713" i="5"/>
  <c r="AD1713" i="5" s="1"/>
  <c r="C1714" i="5"/>
  <c r="AD1714" i="5"/>
  <c r="C1715" i="5"/>
  <c r="AD1715" i="5" s="1"/>
  <c r="C1716" i="5"/>
  <c r="AD1716" i="5" s="1"/>
  <c r="C1717" i="5"/>
  <c r="AD1717" i="5" s="1"/>
  <c r="C1718" i="5"/>
  <c r="AD1718" i="5"/>
  <c r="C1719" i="5"/>
  <c r="AD1719" i="5" s="1"/>
  <c r="C1720" i="5"/>
  <c r="AD1720" i="5" s="1"/>
  <c r="C1721" i="5"/>
  <c r="AD1721" i="5" s="1"/>
  <c r="C1722" i="5"/>
  <c r="AD1722" i="5"/>
  <c r="C1723" i="5"/>
  <c r="AD1723" i="5" s="1"/>
  <c r="C1724" i="5"/>
  <c r="AD1724" i="5" s="1"/>
  <c r="C1725" i="5"/>
  <c r="AD1725" i="5" s="1"/>
  <c r="C1726" i="5"/>
  <c r="AD1726" i="5"/>
  <c r="C1727" i="5"/>
  <c r="AD1727" i="5" s="1"/>
  <c r="C1728" i="5"/>
  <c r="AD1728" i="5" s="1"/>
  <c r="C1729" i="5"/>
  <c r="AD1729" i="5" s="1"/>
  <c r="C1730" i="5"/>
  <c r="AD1730" i="5"/>
  <c r="C1731" i="5"/>
  <c r="AD1731" i="5" s="1"/>
  <c r="C1732" i="5"/>
  <c r="AD1732" i="5" s="1"/>
  <c r="C1733" i="5"/>
  <c r="AD1733" i="5" s="1"/>
  <c r="C1734" i="5"/>
  <c r="C1735" i="5"/>
  <c r="AD1735" i="5" s="1"/>
  <c r="C1736" i="5"/>
  <c r="AD1736" i="5"/>
  <c r="C1737" i="5"/>
  <c r="AD1737" i="5" s="1"/>
  <c r="C1738" i="5"/>
  <c r="AD1738" i="5"/>
  <c r="C1739" i="5"/>
  <c r="AD1739" i="5"/>
  <c r="C1740" i="5"/>
  <c r="AD1740" i="5"/>
  <c r="C1741" i="5"/>
  <c r="AD1741" i="5" s="1"/>
  <c r="C1742" i="5"/>
  <c r="AD1742" i="5"/>
  <c r="C1743" i="5"/>
  <c r="AD1743" i="5" s="1"/>
  <c r="C1744" i="5"/>
  <c r="AD1744" i="5"/>
  <c r="C1745" i="5"/>
  <c r="AD1745" i="5" s="1"/>
  <c r="C1746" i="5"/>
  <c r="AD1746" i="5"/>
  <c r="C1747" i="5"/>
  <c r="AD1747" i="5"/>
  <c r="C1748" i="5"/>
  <c r="AD1748" i="5"/>
  <c r="C1749" i="5"/>
  <c r="AD1749" i="5" s="1"/>
  <c r="C1750" i="5"/>
  <c r="AD1750" i="5"/>
  <c r="C1751" i="5"/>
  <c r="AD1751" i="5" s="1"/>
  <c r="C1752" i="5"/>
  <c r="AD1752" i="5"/>
  <c r="C1753" i="5"/>
  <c r="AD1753" i="5" s="1"/>
  <c r="C1754" i="5"/>
  <c r="AD1754" i="5"/>
  <c r="C1755" i="5"/>
  <c r="AD1755" i="5"/>
  <c r="C1756" i="5"/>
  <c r="AD1756" i="5"/>
  <c r="C1757" i="5"/>
  <c r="AD1757" i="5" s="1"/>
  <c r="C1758" i="5"/>
  <c r="AD1758" i="5"/>
  <c r="C1759" i="5"/>
  <c r="AD1759" i="5" s="1"/>
  <c r="C1760" i="5"/>
  <c r="AD1760" i="5"/>
  <c r="C1761" i="5"/>
  <c r="AD1761" i="5" s="1"/>
  <c r="C1762" i="5"/>
  <c r="AD1762" i="5"/>
  <c r="C1763" i="5"/>
  <c r="AD1763" i="5"/>
  <c r="C1764" i="5"/>
  <c r="AD1764" i="5"/>
  <c r="C1765" i="5"/>
  <c r="AD1765" i="5" s="1"/>
  <c r="C1766" i="5"/>
  <c r="AD1766" i="5"/>
  <c r="C1767" i="5"/>
  <c r="AD1767" i="5" s="1"/>
  <c r="C1768" i="5"/>
  <c r="AD1768" i="5"/>
  <c r="C1769" i="5"/>
  <c r="AD1769" i="5" s="1"/>
  <c r="C1770" i="5"/>
  <c r="AD1770" i="5"/>
  <c r="C1771" i="5"/>
  <c r="AD1771" i="5"/>
  <c r="C1772" i="5"/>
  <c r="AD1772" i="5"/>
  <c r="C1773" i="5"/>
  <c r="AD1773" i="5" s="1"/>
  <c r="C1774" i="5"/>
  <c r="AD1774" i="5"/>
  <c r="C1775" i="5"/>
  <c r="AD1775" i="5" s="1"/>
  <c r="C1776" i="5"/>
  <c r="AD1776" i="5"/>
  <c r="C1777" i="5"/>
  <c r="AD1777" i="5" s="1"/>
  <c r="C1778" i="5"/>
  <c r="AD1778" i="5"/>
  <c r="C1779" i="5"/>
  <c r="AD1779" i="5"/>
  <c r="C1780" i="5"/>
  <c r="AD1780" i="5"/>
  <c r="C1781" i="5"/>
  <c r="AD1781" i="5" s="1"/>
  <c r="C1782" i="5"/>
  <c r="AD1782" i="5"/>
  <c r="C1783" i="5"/>
  <c r="AD1783" i="5" s="1"/>
  <c r="C1784" i="5"/>
  <c r="AD1784" i="5"/>
  <c r="C1785" i="5"/>
  <c r="AD1785" i="5" s="1"/>
  <c r="C1786" i="5"/>
  <c r="AD1786" i="5"/>
  <c r="C1787" i="5"/>
  <c r="AD1787" i="5"/>
  <c r="C1788" i="5"/>
  <c r="AD1788" i="5"/>
  <c r="C1789" i="5"/>
  <c r="AD1789" i="5" s="1"/>
  <c r="C1790" i="5"/>
  <c r="AD1790" i="5"/>
  <c r="C1791" i="5"/>
  <c r="AD1791" i="5" s="1"/>
  <c r="C1792" i="5"/>
  <c r="AD1792" i="5"/>
  <c r="C1793" i="5"/>
  <c r="AD1793" i="5" s="1"/>
  <c r="C1794" i="5"/>
  <c r="AD1794" i="5"/>
  <c r="C1795" i="5"/>
  <c r="AD1795" i="5"/>
  <c r="C1796" i="5"/>
  <c r="AD1796" i="5"/>
  <c r="C1797" i="5"/>
  <c r="AD1797" i="5" s="1"/>
  <c r="C1798" i="5"/>
  <c r="AD1798" i="5"/>
  <c r="C1799" i="5"/>
  <c r="AD1799" i="5" s="1"/>
  <c r="C1800" i="5"/>
  <c r="AD1800" i="5"/>
  <c r="C1801" i="5"/>
  <c r="AD1801" i="5" s="1"/>
  <c r="C1802" i="5"/>
  <c r="AD1802" i="5"/>
  <c r="C1803" i="5"/>
  <c r="AD1803" i="5"/>
  <c r="C1804" i="5"/>
  <c r="AD1804" i="5"/>
  <c r="C1805" i="5"/>
  <c r="AD1805" i="5" s="1"/>
  <c r="C1806" i="5"/>
  <c r="C1807" i="5"/>
  <c r="AD1807" i="5"/>
  <c r="C1808" i="5"/>
  <c r="AD1808" i="5" s="1"/>
  <c r="C1809" i="5"/>
  <c r="AD1809" i="5" s="1"/>
  <c r="C1810" i="5"/>
  <c r="AD1810" i="5" s="1"/>
  <c r="C1811" i="5"/>
  <c r="AD1811" i="5"/>
  <c r="C1812" i="5"/>
  <c r="AD1812" i="5" s="1"/>
  <c r="C1813" i="5"/>
  <c r="AD1813" i="5" s="1"/>
  <c r="C1814" i="5"/>
  <c r="AD1814" i="5" s="1"/>
  <c r="C1815" i="5"/>
  <c r="AD1815" i="5"/>
  <c r="C1816" i="5"/>
  <c r="AD1816" i="5" s="1"/>
  <c r="C1817" i="5"/>
  <c r="AD1817" i="5" s="1"/>
  <c r="C1818" i="5"/>
  <c r="AD1818" i="5" s="1"/>
  <c r="C1819" i="5"/>
  <c r="AD1819" i="5"/>
  <c r="C1820" i="5"/>
  <c r="AD1820" i="5" s="1"/>
  <c r="C1821" i="5"/>
  <c r="AD1821" i="5" s="1"/>
  <c r="C1822" i="5"/>
  <c r="AD1822" i="5" s="1"/>
  <c r="C1823" i="5"/>
  <c r="AD1823" i="5"/>
  <c r="C1824" i="5"/>
  <c r="AD1824" i="5" s="1"/>
  <c r="C1825" i="5"/>
  <c r="AD1825" i="5" s="1"/>
  <c r="C1826" i="5"/>
  <c r="AD1826" i="5" s="1"/>
  <c r="C1827" i="5"/>
  <c r="AD1827" i="5"/>
  <c r="C1828" i="5"/>
  <c r="AD1828" i="5" s="1"/>
  <c r="C1829" i="5"/>
  <c r="AD1829" i="5" s="1"/>
  <c r="C1830" i="5"/>
  <c r="AD1830" i="5" s="1"/>
  <c r="C1831" i="5"/>
  <c r="AD1831" i="5"/>
  <c r="C1832" i="5"/>
  <c r="AD1832" i="5" s="1"/>
  <c r="C1833" i="5"/>
  <c r="AD1833" i="5" s="1"/>
  <c r="C1834" i="5"/>
  <c r="AD1834" i="5" s="1"/>
  <c r="C1835" i="5"/>
  <c r="AD1835" i="5"/>
  <c r="C1836" i="5"/>
  <c r="AD1836" i="5" s="1"/>
  <c r="C1837" i="5"/>
  <c r="AD1837" i="5" s="1"/>
  <c r="C1838" i="5"/>
  <c r="AD1838" i="5" s="1"/>
  <c r="C1839" i="5"/>
  <c r="AD1839" i="5"/>
  <c r="C1840" i="5"/>
  <c r="AD1840" i="5" s="1"/>
  <c r="C1841" i="5"/>
  <c r="AD1841" i="5" s="1"/>
  <c r="C1842" i="5"/>
  <c r="AD1842" i="5" s="1"/>
  <c r="C1843" i="5"/>
  <c r="AD1843" i="5"/>
  <c r="C1844" i="5"/>
  <c r="AD1844" i="5" s="1"/>
  <c r="C1845" i="5"/>
  <c r="AD1845" i="5" s="1"/>
  <c r="C1846" i="5"/>
  <c r="AD1846" i="5" s="1"/>
  <c r="C1847" i="5"/>
  <c r="AD1847" i="5"/>
  <c r="C1848" i="5"/>
  <c r="AD1848" i="5" s="1"/>
  <c r="C1849" i="5"/>
  <c r="AD1849" i="5" s="1"/>
  <c r="C1850" i="5"/>
  <c r="AD1850" i="5" s="1"/>
  <c r="C1851" i="5"/>
  <c r="AD1851" i="5"/>
  <c r="C1852" i="5"/>
  <c r="AD1852" i="5" s="1"/>
  <c r="C1853" i="5"/>
  <c r="AD1853" i="5" s="1"/>
  <c r="C1854" i="5"/>
  <c r="AD1854" i="5" s="1"/>
  <c r="C1855" i="5"/>
  <c r="AD1855" i="5"/>
  <c r="C1856" i="5"/>
  <c r="AD1856" i="5" s="1"/>
  <c r="C1857" i="5"/>
  <c r="AD1857" i="5" s="1"/>
  <c r="C1858" i="5"/>
  <c r="AD1858" i="5" s="1"/>
  <c r="C1859" i="5"/>
  <c r="AD1859" i="5"/>
  <c r="C1860" i="5"/>
  <c r="AD1860" i="5" s="1"/>
  <c r="C1861" i="5"/>
  <c r="AD1861" i="5" s="1"/>
  <c r="C1862" i="5"/>
  <c r="AD1862" i="5" s="1"/>
  <c r="C1863" i="5"/>
  <c r="AD1863" i="5"/>
  <c r="C1864" i="5"/>
  <c r="AD1864" i="5" s="1"/>
  <c r="C1865" i="5"/>
  <c r="AD1865" i="5" s="1"/>
  <c r="C1866" i="5"/>
  <c r="AD1866" i="5" s="1"/>
  <c r="C1867" i="5"/>
  <c r="AD1867" i="5"/>
  <c r="C1868" i="5"/>
  <c r="AD1868" i="5" s="1"/>
  <c r="C1869" i="5"/>
  <c r="AD1869" i="5" s="1"/>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s="1"/>
  <c r="C1923" i="5"/>
  <c r="AD1923" i="5" s="1"/>
  <c r="C1924" i="5"/>
  <c r="AD1924" i="5"/>
  <c r="C1925" i="5"/>
  <c r="AD1925" i="5" s="1"/>
  <c r="C1926" i="5"/>
  <c r="AD1926" i="5" s="1"/>
  <c r="C1927" i="5"/>
  <c r="AD1927" i="5" s="1"/>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s="1"/>
  <c r="C2112" i="5"/>
  <c r="AD2112" i="5" s="1"/>
  <c r="C2113" i="5"/>
  <c r="AD2113" i="5" s="1"/>
  <c r="C2114" i="5"/>
  <c r="AD2114" i="5" s="1"/>
  <c r="C2115" i="5"/>
  <c r="AD2115" i="5" s="1"/>
  <c r="C2116" i="5"/>
  <c r="AD2116" i="5" s="1"/>
  <c r="C2117" i="5"/>
  <c r="AB2117" i="5" s="1"/>
  <c r="C2118" i="5"/>
  <c r="AB2118" i="5" s="1"/>
  <c r="C2119" i="5"/>
  <c r="AD2119" i="5" s="1"/>
  <c r="C2120" i="5"/>
  <c r="AD2120" i="5" s="1"/>
  <c r="C2121" i="5"/>
  <c r="AD2121" i="5" s="1"/>
  <c r="C2122" i="5"/>
  <c r="AD2122" i="5" s="1"/>
  <c r="C2123" i="5"/>
  <c r="AD2123" i="5" s="1"/>
  <c r="C2124" i="5"/>
  <c r="AD2124" i="5" s="1"/>
  <c r="C2125" i="5"/>
  <c r="AD2125" i="5" s="1"/>
  <c r="C2126" i="5"/>
  <c r="AB2126" i="5" s="1"/>
  <c r="C2127" i="5"/>
  <c r="AB2127" i="5" s="1"/>
  <c r="C2128" i="5"/>
  <c r="AB2128" i="5" s="1"/>
  <c r="C2129" i="5"/>
  <c r="AB2129" i="5" s="1"/>
  <c r="C2130" i="5"/>
  <c r="AB2130" i="5" s="1"/>
  <c r="C2131" i="5"/>
  <c r="AB2131" i="5" s="1"/>
  <c r="C2132" i="5"/>
  <c r="AB2132" i="5" s="1"/>
  <c r="C2133" i="5"/>
  <c r="AB2133" i="5" s="1"/>
  <c r="C2134" i="5"/>
  <c r="AB2134" i="5" s="1"/>
  <c r="C2135" i="5"/>
  <c r="AD2135" i="5" s="1"/>
  <c r="C2136" i="5"/>
  <c r="AD2136" i="5" s="1"/>
  <c r="C2137" i="5"/>
  <c r="AB2137" i="5" s="1"/>
  <c r="C2138" i="5"/>
  <c r="AB2138" i="5" s="1"/>
  <c r="C2139" i="5"/>
  <c r="AB2139" i="5" s="1"/>
  <c r="C2140" i="5"/>
  <c r="AB2140" i="5" s="1"/>
  <c r="C2141" i="5"/>
  <c r="AB2141" i="5" s="1"/>
  <c r="C2142" i="5"/>
  <c r="AB2142" i="5" s="1"/>
  <c r="C2143" i="5"/>
  <c r="AB2143" i="5" s="1"/>
  <c r="C2144" i="5"/>
  <c r="AD2144" i="5" s="1"/>
  <c r="C2145" i="5"/>
  <c r="AD2145" i="5" s="1"/>
  <c r="C2146" i="5"/>
  <c r="AD2146" i="5" s="1"/>
  <c r="C2147" i="5"/>
  <c r="AB2147" i="5" s="1"/>
  <c r="C2148" i="5"/>
  <c r="AB2148" i="5" s="1"/>
  <c r="C2149" i="5"/>
  <c r="AB2149" i="5" s="1"/>
  <c r="C2150" i="5"/>
  <c r="AB2150" i="5" s="1"/>
  <c r="C2151" i="5"/>
  <c r="AB2151" i="5" s="1"/>
  <c r="C2152" i="5"/>
  <c r="AB2152" i="5" s="1"/>
  <c r="C2153" i="5"/>
  <c r="AB2153" i="5" s="1"/>
  <c r="C2154" i="5"/>
  <c r="AB2154" i="5" s="1"/>
  <c r="C2155" i="5"/>
  <c r="AB2155" i="5" s="1"/>
  <c r="C2156" i="5"/>
  <c r="AB2156" i="5" s="1"/>
  <c r="C2157" i="5"/>
  <c r="AB2157" i="5" s="1"/>
  <c r="C2158" i="5"/>
  <c r="AD2158" i="5" s="1"/>
  <c r="C2159" i="5"/>
  <c r="AD2159" i="5" s="1"/>
  <c r="C2160" i="5"/>
  <c r="AB2160" i="5" s="1"/>
  <c r="C2161" i="5"/>
  <c r="AB2161" i="5" s="1"/>
  <c r="C2162" i="5"/>
  <c r="AB2162" i="5" s="1"/>
  <c r="C2163" i="5"/>
  <c r="AB2163" i="5" s="1"/>
  <c r="C2164" i="5"/>
  <c r="AB2164" i="5" s="1"/>
  <c r="C2165" i="5"/>
  <c r="AB2165" i="5" s="1"/>
  <c r="C2166" i="5"/>
  <c r="AB2166" i="5" s="1"/>
  <c r="C2167" i="5"/>
  <c r="AD2167" i="5" s="1"/>
  <c r="C2168" i="5"/>
  <c r="AD2168" i="5" s="1"/>
  <c r="C2169" i="5"/>
  <c r="AD2169" i="5" s="1"/>
  <c r="C2170" i="5"/>
  <c r="AD2170" i="5" s="1"/>
  <c r="C2171" i="5"/>
  <c r="AD2171" i="5" s="1"/>
  <c r="C2172" i="5"/>
  <c r="AD2172" i="5" s="1"/>
  <c r="C2173" i="5"/>
  <c r="AD2173" i="5" s="1"/>
  <c r="C2174" i="5"/>
  <c r="AD2174" i="5" s="1"/>
  <c r="C2175" i="5"/>
  <c r="AD2175" i="5" s="1"/>
  <c r="C2176" i="5"/>
  <c r="AD2176" i="5" s="1"/>
  <c r="C2177" i="5"/>
  <c r="AD2177" i="5" s="1"/>
  <c r="C2178" i="5"/>
  <c r="AB2178" i="5" s="1"/>
  <c r="C2179" i="5"/>
  <c r="AB2179" i="5" s="1"/>
  <c r="C2180" i="5"/>
  <c r="AB2180" i="5" s="1"/>
  <c r="C2181" i="5"/>
  <c r="AB2181" i="5" s="1"/>
  <c r="C2182" i="5"/>
  <c r="AB2182" i="5" s="1"/>
  <c r="C2183" i="5"/>
  <c r="AB2183" i="5" s="1"/>
  <c r="C2184" i="5"/>
  <c r="AB2184" i="5" s="1"/>
  <c r="C2185" i="5"/>
  <c r="AB2185" i="5" s="1"/>
  <c r="C2186" i="5"/>
  <c r="AD2186" i="5" s="1"/>
  <c r="C2187" i="5"/>
  <c r="AB2187" i="5" s="1"/>
  <c r="C2188" i="5"/>
  <c r="AB2188" i="5" s="1"/>
  <c r="C2189" i="5"/>
  <c r="AB2189" i="5" s="1"/>
  <c r="C2190" i="5"/>
  <c r="AB2190" i="5" s="1"/>
  <c r="C2191" i="5"/>
  <c r="AB2191" i="5" s="1"/>
  <c r="C2192" i="5"/>
  <c r="AB2192" i="5" s="1"/>
  <c r="C2193" i="5"/>
  <c r="AB2193" i="5" s="1"/>
  <c r="C2194" i="5"/>
  <c r="AB2194" i="5" s="1"/>
  <c r="C2195" i="5"/>
  <c r="AB2195" i="5" s="1"/>
  <c r="C2196" i="5"/>
  <c r="AB2196" i="5" s="1"/>
  <c r="C2197" i="5"/>
  <c r="AB2197" i="5" s="1"/>
  <c r="C2198" i="5"/>
  <c r="AB2198" i="5" s="1"/>
  <c r="C2199" i="5"/>
  <c r="AB2199" i="5" s="1"/>
  <c r="C2200" i="5"/>
  <c r="AB2200" i="5" s="1"/>
  <c r="C2201" i="5"/>
  <c r="AB2201" i="5" s="1"/>
  <c r="C2202" i="5"/>
  <c r="AB2202" i="5" s="1"/>
  <c r="C2203" i="5"/>
  <c r="AB2203" i="5" s="1"/>
  <c r="C2204" i="5"/>
  <c r="AB2204" i="5" s="1"/>
  <c r="C2205" i="5"/>
  <c r="AB2205" i="5" s="1"/>
  <c r="C2206" i="5"/>
  <c r="AB2206" i="5" s="1"/>
  <c r="C2207" i="5"/>
  <c r="AB2207" i="5" s="1"/>
  <c r="C2208" i="5"/>
  <c r="AB2208" i="5" s="1"/>
  <c r="C2209" i="5"/>
  <c r="AB2209" i="5" s="1"/>
  <c r="C2210" i="5"/>
  <c r="AB2210" i="5" s="1"/>
  <c r="C2211" i="5"/>
  <c r="AB2211" i="5" s="1"/>
  <c r="C2212" i="5"/>
  <c r="AB2212" i="5" s="1"/>
  <c r="C2213" i="5"/>
  <c r="AB2213" i="5" s="1"/>
  <c r="C2214" i="5"/>
  <c r="AB2214" i="5" s="1"/>
  <c r="C2215" i="5"/>
  <c r="AB2215" i="5" s="1"/>
  <c r="C2216" i="5"/>
  <c r="AB2216" i="5" s="1"/>
  <c r="C2217" i="5"/>
  <c r="AB2217" i="5" s="1"/>
  <c r="C2218" i="5"/>
  <c r="AB2218" i="5" s="1"/>
  <c r="C2219" i="5"/>
  <c r="AB2219" i="5" s="1"/>
  <c r="C2220" i="5"/>
  <c r="AB2220" i="5" s="1"/>
  <c r="C2221" i="5"/>
  <c r="AB2221" i="5" s="1"/>
  <c r="C2222" i="5"/>
  <c r="AB2222" i="5" s="1"/>
  <c r="C2223" i="5"/>
  <c r="AB2223" i="5" s="1"/>
  <c r="C2224" i="5"/>
  <c r="AB2224" i="5" s="1"/>
  <c r="C2225" i="5"/>
  <c r="AB2225" i="5" s="1"/>
  <c r="C2226" i="5"/>
  <c r="AB2226" i="5" s="1"/>
  <c r="C2227" i="5"/>
  <c r="AB2227" i="5" s="1"/>
  <c r="C2228" i="5"/>
  <c r="AB2228" i="5" s="1"/>
  <c r="C2229" i="5"/>
  <c r="AB2229" i="5" s="1"/>
  <c r="C2230" i="5"/>
  <c r="AB2230" i="5" s="1"/>
  <c r="C2231" i="5"/>
  <c r="AB2231" i="5" s="1"/>
  <c r="C2232" i="5"/>
  <c r="AB2232" i="5" s="1"/>
  <c r="C2233" i="5"/>
  <c r="AB2233" i="5" s="1"/>
  <c r="C2234" i="5"/>
  <c r="AB2234" i="5" s="1"/>
  <c r="C2235" i="5"/>
  <c r="AD2235" i="5" s="1"/>
  <c r="C2236" i="5"/>
  <c r="AD2236" i="5" s="1"/>
  <c r="C2237" i="5"/>
  <c r="AD2237" i="5" s="1"/>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s="1"/>
  <c r="C2320" i="5"/>
  <c r="AB2320" i="5" s="1"/>
  <c r="C2321" i="5"/>
  <c r="AB2321" i="5" s="1"/>
  <c r="C2322" i="5"/>
  <c r="AD2322" i="5" s="1"/>
  <c r="C2323" i="5"/>
  <c r="AB2323" i="5" s="1"/>
  <c r="C2324" i="5"/>
  <c r="AB2324" i="5" s="1"/>
  <c r="C2325" i="5"/>
  <c r="AB2325" i="5" s="1"/>
  <c r="C2326" i="5"/>
  <c r="C2327" i="5"/>
  <c r="C2328" i="5"/>
  <c r="C2329" i="5"/>
  <c r="C2330" i="5"/>
  <c r="C2331" i="5"/>
  <c r="C2332" i="5"/>
  <c r="AD2332" i="5" s="1"/>
  <c r="C2333" i="5"/>
  <c r="AD2333" i="5" s="1"/>
  <c r="C2334" i="5"/>
  <c r="C2335" i="5"/>
  <c r="C2336" i="5"/>
  <c r="C2337" i="5"/>
  <c r="C2338" i="5"/>
  <c r="C2339" i="5"/>
  <c r="C2340" i="5"/>
  <c r="AD2340" i="5" s="1"/>
  <c r="C2341" i="5"/>
  <c r="AD2341" i="5" s="1"/>
  <c r="C2342" i="5"/>
  <c r="AD2342" i="5" s="1"/>
  <c r="C2343" i="5"/>
  <c r="AD2343" i="5" s="1"/>
  <c r="C2344" i="5"/>
  <c r="C2345" i="5"/>
  <c r="C2346" i="5"/>
  <c r="C2347" i="5"/>
  <c r="C2348" i="5"/>
  <c r="C2349" i="5"/>
  <c r="C2350" i="5"/>
  <c r="AD2350" i="5" s="1"/>
  <c r="C2351" i="5"/>
  <c r="AD2351" i="5" s="1"/>
  <c r="C2352" i="5"/>
  <c r="AD2352" i="5" s="1"/>
  <c r="C2353" i="5"/>
  <c r="AD2353" i="5" s="1"/>
  <c r="C2354" i="5"/>
  <c r="AD2354" i="5" s="1"/>
  <c r="C2355" i="5"/>
  <c r="AD2355" i="5" s="1"/>
  <c r="C2356" i="5"/>
  <c r="AD2356" i="5" s="1"/>
  <c r="C2357" i="5"/>
  <c r="AD2357" i="5" s="1"/>
  <c r="C2358" i="5"/>
  <c r="C2359" i="5"/>
  <c r="C2360" i="5"/>
  <c r="C2361" i="5"/>
  <c r="C2362" i="5"/>
  <c r="AD2362" i="5" s="1"/>
  <c r="C2363" i="5"/>
  <c r="AD2363" i="5" s="1"/>
  <c r="C2364" i="5"/>
  <c r="C2365" i="5"/>
  <c r="C2366" i="5"/>
  <c r="C2367" i="5"/>
  <c r="C2368" i="5"/>
  <c r="C2369" i="5"/>
  <c r="C2370" i="5"/>
  <c r="C2371" i="5"/>
  <c r="C2372" i="5"/>
  <c r="C2373" i="5"/>
  <c r="C2374" i="5"/>
  <c r="AD2374" i="5" s="1"/>
  <c r="C2375" i="5"/>
  <c r="AD2375" i="5" s="1"/>
  <c r="C2376" i="5"/>
  <c r="AD2376" i="5" s="1"/>
  <c r="C2377" i="5"/>
  <c r="AD2377" i="5" s="1"/>
  <c r="C2378" i="5"/>
  <c r="AD2378" i="5" s="1"/>
  <c r="C2379" i="5"/>
  <c r="AD2379" i="5" s="1"/>
  <c r="C2380" i="5"/>
  <c r="AD2380" i="5" s="1"/>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s="1"/>
  <c r="C2406" i="5"/>
  <c r="AD2406" i="5" s="1"/>
  <c r="C2407" i="5"/>
  <c r="AD2407" i="5" s="1"/>
  <c r="C2408" i="5"/>
  <c r="AD2408" i="5" s="1"/>
  <c r="C2409" i="5"/>
  <c r="C2410" i="5"/>
  <c r="C2411" i="5"/>
  <c r="C2412" i="5"/>
  <c r="C2413" i="5"/>
  <c r="C2414" i="5"/>
  <c r="C2415" i="5"/>
  <c r="C2416" i="5"/>
  <c r="C2417" i="5"/>
  <c r="C2418" i="5"/>
  <c r="C2419" i="5"/>
  <c r="C2420" i="5"/>
  <c r="C2421" i="5"/>
  <c r="C2422" i="5"/>
  <c r="C2423" i="5"/>
  <c r="AD2423" i="5" s="1"/>
  <c r="C2424" i="5"/>
  <c r="AD2424" i="5" s="1"/>
  <c r="C2425" i="5"/>
  <c r="C2426" i="5"/>
  <c r="C2427" i="5"/>
  <c r="C2428" i="5"/>
  <c r="C2429" i="5"/>
  <c r="C2430" i="5"/>
  <c r="C2431" i="5"/>
  <c r="C2432" i="5"/>
  <c r="C2433" i="5"/>
  <c r="C2434" i="5"/>
  <c r="C2435" i="5"/>
  <c r="C2436" i="5"/>
  <c r="C2437" i="5"/>
  <c r="C2438" i="5"/>
  <c r="C2439" i="5"/>
  <c r="C2440" i="5"/>
  <c r="C2441" i="5"/>
  <c r="AD2441" i="5" s="1"/>
  <c r="C2442" i="5"/>
  <c r="AD2442" i="5" s="1"/>
  <c r="C2443" i="5"/>
  <c r="AD2443" i="5" s="1"/>
  <c r="C2444" i="5"/>
  <c r="AD2444" i="5" s="1"/>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s="1"/>
  <c r="C2488" i="5"/>
  <c r="AD2488" i="5" s="1"/>
  <c r="C2489" i="5"/>
  <c r="AD2489" i="5" s="1"/>
  <c r="C2490" i="5"/>
  <c r="AD2490" i="5" s="1"/>
  <c r="C2491" i="5"/>
  <c r="AD2491" i="5" s="1"/>
  <c r="C2492" i="5"/>
  <c r="C2493" i="5"/>
  <c r="C2494" i="5"/>
  <c r="C2495" i="5"/>
  <c r="C2496" i="5"/>
  <c r="C2497" i="5"/>
  <c r="C2498" i="5"/>
  <c r="C2499" i="5"/>
  <c r="C2500" i="5"/>
  <c r="AD2500" i="5" s="1"/>
  <c r="C2501" i="5"/>
  <c r="AD2501" i="5" s="1"/>
  <c r="C2502" i="5"/>
  <c r="AD2502" i="5" s="1"/>
  <c r="C2503" i="5"/>
  <c r="AD2503" i="5" s="1"/>
  <c r="C2504" i="5"/>
  <c r="AC6" i="5"/>
  <c r="B8" i="5"/>
  <c r="T8" i="5" s="1"/>
  <c r="B9" i="5"/>
  <c r="T9" i="5" s="1"/>
  <c r="B10" i="5"/>
  <c r="T10" i="5" s="1"/>
  <c r="B11" i="5"/>
  <c r="T11" i="5" s="1"/>
  <c r="B12" i="5"/>
  <c r="T12" i="5" s="1"/>
  <c r="B13" i="5"/>
  <c r="T13" i="5" s="1"/>
  <c r="AC13" i="5"/>
  <c r="B14" i="5"/>
  <c r="T14" i="5" s="1"/>
  <c r="AC14" i="5"/>
  <c r="B15" i="5"/>
  <c r="T15" i="5" s="1"/>
  <c r="AC15" i="5"/>
  <c r="B16" i="5"/>
  <c r="T16" i="5" s="1"/>
  <c r="AC16" i="5"/>
  <c r="B17" i="5"/>
  <c r="T17" i="5" s="1"/>
  <c r="AC17" i="5"/>
  <c r="B18" i="5"/>
  <c r="T18" i="5" s="1"/>
  <c r="AC18" i="5"/>
  <c r="B19" i="5"/>
  <c r="T19" i="5" s="1"/>
  <c r="AC19" i="5"/>
  <c r="B20" i="5"/>
  <c r="T20" i="5" s="1"/>
  <c r="AC20" i="5"/>
  <c r="B21" i="5"/>
  <c r="T21" i="5" s="1"/>
  <c r="AC21" i="5"/>
  <c r="B22" i="5"/>
  <c r="T22" i="5" s="1"/>
  <c r="AC22" i="5"/>
  <c r="B23" i="5"/>
  <c r="T23" i="5" s="1"/>
  <c r="AC23" i="5"/>
  <c r="B24" i="5"/>
  <c r="T24" i="5" s="1"/>
  <c r="AC24" i="5"/>
  <c r="B25" i="5"/>
  <c r="T25" i="5" s="1"/>
  <c r="AC25" i="5"/>
  <c r="B26" i="5"/>
  <c r="T26" i="5" s="1"/>
  <c r="AC26" i="5"/>
  <c r="B27" i="5"/>
  <c r="T27" i="5" s="1"/>
  <c r="AC27" i="5"/>
  <c r="B28" i="5"/>
  <c r="T28" i="5" s="1"/>
  <c r="AC28" i="5"/>
  <c r="B29" i="5"/>
  <c r="T29" i="5" s="1"/>
  <c r="AC29" i="5"/>
  <c r="B30" i="5"/>
  <c r="T30" i="5" s="1"/>
  <c r="AC30" i="5"/>
  <c r="B31" i="5"/>
  <c r="T31" i="5" s="1"/>
  <c r="AC31" i="5"/>
  <c r="B32" i="5"/>
  <c r="T32" i="5" s="1"/>
  <c r="AC32" i="5"/>
  <c r="B33" i="5"/>
  <c r="T33" i="5" s="1"/>
  <c r="AC33" i="5"/>
  <c r="B34" i="5"/>
  <c r="T34" i="5" s="1"/>
  <c r="AC34" i="5"/>
  <c r="B35" i="5"/>
  <c r="T35" i="5" s="1"/>
  <c r="AC35" i="5"/>
  <c r="B36" i="5"/>
  <c r="T36" i="5" s="1"/>
  <c r="AC36" i="5"/>
  <c r="B37" i="5"/>
  <c r="T37" i="5" s="1"/>
  <c r="AC37" i="5"/>
  <c r="B38" i="5"/>
  <c r="T38" i="5" s="1"/>
  <c r="AC38" i="5"/>
  <c r="B39" i="5"/>
  <c r="T39" i="5" s="1"/>
  <c r="AC39" i="5"/>
  <c r="B40" i="5"/>
  <c r="T40" i="5" s="1"/>
  <c r="AC40" i="5"/>
  <c r="B41" i="5"/>
  <c r="T41" i="5" s="1"/>
  <c r="AC41" i="5"/>
  <c r="B42" i="5"/>
  <c r="T42" i="5" s="1"/>
  <c r="AC42" i="5"/>
  <c r="B43" i="5"/>
  <c r="T43" i="5" s="1"/>
  <c r="AC43" i="5"/>
  <c r="B44" i="5"/>
  <c r="T44" i="5" s="1"/>
  <c r="AC44" i="5"/>
  <c r="B45" i="5"/>
  <c r="T45" i="5" s="1"/>
  <c r="AC45" i="5"/>
  <c r="B46" i="5"/>
  <c r="T46" i="5" s="1"/>
  <c r="AC46" i="5"/>
  <c r="B47" i="5"/>
  <c r="T47" i="5" s="1"/>
  <c r="AC47" i="5"/>
  <c r="B48" i="5"/>
  <c r="T48" i="5" s="1"/>
  <c r="AC48" i="5"/>
  <c r="B49" i="5"/>
  <c r="T49" i="5" s="1"/>
  <c r="AC49" i="5"/>
  <c r="B50" i="5"/>
  <c r="T50" i="5" s="1"/>
  <c r="AC50" i="5"/>
  <c r="B51" i="5"/>
  <c r="T51" i="5" s="1"/>
  <c r="AC51" i="5"/>
  <c r="B52" i="5"/>
  <c r="T52" i="5" s="1"/>
  <c r="AC52" i="5"/>
  <c r="B53" i="5"/>
  <c r="T53" i="5" s="1"/>
  <c r="AC53" i="5"/>
  <c r="B54" i="5"/>
  <c r="T54" i="5" s="1"/>
  <c r="AC54" i="5"/>
  <c r="B55" i="5"/>
  <c r="T55" i="5" s="1"/>
  <c r="AC55" i="5"/>
  <c r="B56" i="5"/>
  <c r="T56" i="5" s="1"/>
  <c r="AC56" i="5"/>
  <c r="B57" i="5"/>
  <c r="T57" i="5" s="1"/>
  <c r="AC57" i="5"/>
  <c r="B58" i="5"/>
  <c r="T58" i="5" s="1"/>
  <c r="AC58" i="5"/>
  <c r="B59" i="5"/>
  <c r="T59" i="5" s="1"/>
  <c r="AC59" i="5"/>
  <c r="B60" i="5"/>
  <c r="T60" i="5" s="1"/>
  <c r="AC60" i="5"/>
  <c r="B61" i="5"/>
  <c r="T61" i="5" s="1"/>
  <c r="AC61" i="5"/>
  <c r="B62" i="5"/>
  <c r="T62" i="5" s="1"/>
  <c r="AC62" i="5"/>
  <c r="B63" i="5"/>
  <c r="T63" i="5" s="1"/>
  <c r="AC63" i="5"/>
  <c r="B64" i="5"/>
  <c r="T64" i="5" s="1"/>
  <c r="AC64" i="5"/>
  <c r="B65" i="5"/>
  <c r="T65" i="5" s="1"/>
  <c r="AC65" i="5"/>
  <c r="B66" i="5"/>
  <c r="T66" i="5" s="1"/>
  <c r="AC66" i="5"/>
  <c r="B67" i="5"/>
  <c r="T67" i="5" s="1"/>
  <c r="AC67" i="5"/>
  <c r="B68" i="5"/>
  <c r="T68" i="5" s="1"/>
  <c r="AC68" i="5"/>
  <c r="B69" i="5"/>
  <c r="T69" i="5" s="1"/>
  <c r="AC69" i="5"/>
  <c r="B70" i="5"/>
  <c r="T70" i="5" s="1"/>
  <c r="AC70" i="5"/>
  <c r="B71" i="5"/>
  <c r="T71" i="5" s="1"/>
  <c r="AC71" i="5"/>
  <c r="B72" i="5"/>
  <c r="T72" i="5" s="1"/>
  <c r="AC72" i="5"/>
  <c r="B73" i="5"/>
  <c r="T73" i="5" s="1"/>
  <c r="AC73" i="5"/>
  <c r="B74" i="5"/>
  <c r="T74" i="5" s="1"/>
  <c r="AC74" i="5"/>
  <c r="B75" i="5"/>
  <c r="T75" i="5" s="1"/>
  <c r="AC75" i="5"/>
  <c r="B76" i="5"/>
  <c r="T76" i="5" s="1"/>
  <c r="AC76" i="5"/>
  <c r="B77" i="5"/>
  <c r="T77" i="5" s="1"/>
  <c r="AC77" i="5"/>
  <c r="B78" i="5"/>
  <c r="T78" i="5" s="1"/>
  <c r="AC78" i="5"/>
  <c r="B79" i="5"/>
  <c r="T79" i="5" s="1"/>
  <c r="AC79" i="5"/>
  <c r="B80" i="5"/>
  <c r="T80" i="5" s="1"/>
  <c r="AC80" i="5"/>
  <c r="B81" i="5"/>
  <c r="T81" i="5" s="1"/>
  <c r="AC81" i="5"/>
  <c r="B82" i="5"/>
  <c r="T82" i="5" s="1"/>
  <c r="AC82" i="5"/>
  <c r="B83" i="5"/>
  <c r="T83" i="5" s="1"/>
  <c r="AC83" i="5"/>
  <c r="B84" i="5"/>
  <c r="T84" i="5" s="1"/>
  <c r="AC84" i="5"/>
  <c r="B85" i="5"/>
  <c r="T85" i="5" s="1"/>
  <c r="AC85" i="5"/>
  <c r="B86" i="5"/>
  <c r="T86" i="5" s="1"/>
  <c r="AC86" i="5"/>
  <c r="B87" i="5"/>
  <c r="T87" i="5" s="1"/>
  <c r="AC87" i="5"/>
  <c r="B88" i="5"/>
  <c r="T88" i="5" s="1"/>
  <c r="AC88" i="5"/>
  <c r="B89" i="5"/>
  <c r="T89" i="5" s="1"/>
  <c r="AC89" i="5"/>
  <c r="B90" i="5"/>
  <c r="T90" i="5" s="1"/>
  <c r="AC90" i="5"/>
  <c r="B91" i="5"/>
  <c r="T91" i="5" s="1"/>
  <c r="AC91" i="5"/>
  <c r="B92" i="5"/>
  <c r="T92" i="5" s="1"/>
  <c r="AC92" i="5"/>
  <c r="B93" i="5"/>
  <c r="T93" i="5" s="1"/>
  <c r="AC93" i="5"/>
  <c r="B94" i="5"/>
  <c r="T94" i="5" s="1"/>
  <c r="AC94" i="5"/>
  <c r="B95" i="5"/>
  <c r="T95" i="5" s="1"/>
  <c r="AC95" i="5"/>
  <c r="B96" i="5"/>
  <c r="T96" i="5" s="1"/>
  <c r="AC96" i="5"/>
  <c r="B97" i="5"/>
  <c r="T97" i="5" s="1"/>
  <c r="AC97" i="5"/>
  <c r="B98" i="5"/>
  <c r="T98" i="5" s="1"/>
  <c r="AC98" i="5"/>
  <c r="B99" i="5"/>
  <c r="T99" i="5" s="1"/>
  <c r="AC99" i="5"/>
  <c r="B100" i="5"/>
  <c r="T100" i="5" s="1"/>
  <c r="AC100" i="5"/>
  <c r="B101" i="5"/>
  <c r="T101" i="5" s="1"/>
  <c r="AC101" i="5"/>
  <c r="B102" i="5"/>
  <c r="T102" i="5" s="1"/>
  <c r="AC102" i="5"/>
  <c r="B103" i="5"/>
  <c r="T103" i="5" s="1"/>
  <c r="AC103" i="5"/>
  <c r="B104" i="5"/>
  <c r="T104" i="5" s="1"/>
  <c r="AC104" i="5"/>
  <c r="B105" i="5"/>
  <c r="T105" i="5" s="1"/>
  <c r="AC105" i="5"/>
  <c r="B106" i="5"/>
  <c r="T106" i="5" s="1"/>
  <c r="AC106" i="5"/>
  <c r="B107" i="5"/>
  <c r="T107" i="5" s="1"/>
  <c r="AC107" i="5"/>
  <c r="B108" i="5"/>
  <c r="T108" i="5" s="1"/>
  <c r="AC108" i="5"/>
  <c r="B109" i="5"/>
  <c r="T109" i="5" s="1"/>
  <c r="AC109" i="5"/>
  <c r="B110" i="5"/>
  <c r="T110" i="5" s="1"/>
  <c r="AC110" i="5"/>
  <c r="B111" i="5"/>
  <c r="T111" i="5" s="1"/>
  <c r="AC111" i="5"/>
  <c r="B112" i="5"/>
  <c r="T112" i="5" s="1"/>
  <c r="AC112" i="5"/>
  <c r="B113" i="5"/>
  <c r="T113" i="5" s="1"/>
  <c r="AC113" i="5"/>
  <c r="B114" i="5"/>
  <c r="T114" i="5" s="1"/>
  <c r="AC114" i="5"/>
  <c r="B115" i="5"/>
  <c r="T115" i="5" s="1"/>
  <c r="AC115" i="5"/>
  <c r="B116" i="5"/>
  <c r="T116" i="5" s="1"/>
  <c r="AC116" i="5"/>
  <c r="B117" i="5"/>
  <c r="T117" i="5" s="1"/>
  <c r="AC117" i="5"/>
  <c r="B118" i="5"/>
  <c r="T118" i="5" s="1"/>
  <c r="AC118" i="5"/>
  <c r="B119" i="5"/>
  <c r="T119" i="5" s="1"/>
  <c r="AC119" i="5"/>
  <c r="B120" i="5"/>
  <c r="T120" i="5" s="1"/>
  <c r="AC120" i="5"/>
  <c r="B121" i="5"/>
  <c r="T121" i="5" s="1"/>
  <c r="AC121" i="5"/>
  <c r="B122" i="5"/>
  <c r="T122" i="5" s="1"/>
  <c r="AC122" i="5"/>
  <c r="B123" i="5"/>
  <c r="T123" i="5" s="1"/>
  <c r="AC123" i="5"/>
  <c r="B124" i="5"/>
  <c r="T124" i="5" s="1"/>
  <c r="AC124" i="5"/>
  <c r="B125" i="5"/>
  <c r="T125" i="5" s="1"/>
  <c r="AC125" i="5"/>
  <c r="B126" i="5"/>
  <c r="T126" i="5" s="1"/>
  <c r="AC126" i="5"/>
  <c r="B127" i="5"/>
  <c r="T127" i="5" s="1"/>
  <c r="AC127" i="5"/>
  <c r="B128" i="5"/>
  <c r="T128" i="5" s="1"/>
  <c r="AC128" i="5"/>
  <c r="B129" i="5"/>
  <c r="T129" i="5" s="1"/>
  <c r="AC129" i="5"/>
  <c r="B130" i="5"/>
  <c r="T130" i="5" s="1"/>
  <c r="AC130" i="5"/>
  <c r="B131" i="5"/>
  <c r="T131" i="5" s="1"/>
  <c r="AC131" i="5"/>
  <c r="B132" i="5"/>
  <c r="T132" i="5" s="1"/>
  <c r="AC132" i="5"/>
  <c r="B133" i="5"/>
  <c r="T133" i="5" s="1"/>
  <c r="AC133" i="5"/>
  <c r="B134" i="5"/>
  <c r="T134" i="5" s="1"/>
  <c r="AC134" i="5"/>
  <c r="B135" i="5"/>
  <c r="T135" i="5" s="1"/>
  <c r="AC135" i="5"/>
  <c r="B136" i="5"/>
  <c r="T136" i="5" s="1"/>
  <c r="AC136" i="5"/>
  <c r="B137" i="5"/>
  <c r="T137" i="5" s="1"/>
  <c r="AC137" i="5"/>
  <c r="B138" i="5"/>
  <c r="T138" i="5" s="1"/>
  <c r="AC138" i="5"/>
  <c r="B139" i="5"/>
  <c r="T139" i="5" s="1"/>
  <c r="AC139" i="5"/>
  <c r="B140" i="5"/>
  <c r="T140" i="5" s="1"/>
  <c r="AC140" i="5"/>
  <c r="B141" i="5"/>
  <c r="T141" i="5" s="1"/>
  <c r="AC141" i="5"/>
  <c r="B142" i="5"/>
  <c r="T142" i="5" s="1"/>
  <c r="AC142" i="5"/>
  <c r="B143" i="5"/>
  <c r="T143" i="5" s="1"/>
  <c r="AC143" i="5"/>
  <c r="B144" i="5"/>
  <c r="T144" i="5" s="1"/>
  <c r="AC144" i="5"/>
  <c r="B145" i="5"/>
  <c r="T145" i="5" s="1"/>
  <c r="AC145" i="5"/>
  <c r="B146" i="5"/>
  <c r="T146" i="5" s="1"/>
  <c r="AC146" i="5"/>
  <c r="B147" i="5"/>
  <c r="T147" i="5" s="1"/>
  <c r="AC147" i="5"/>
  <c r="B148" i="5"/>
  <c r="T148" i="5" s="1"/>
  <c r="AC148" i="5"/>
  <c r="B149" i="5"/>
  <c r="T149" i="5" s="1"/>
  <c r="AC149" i="5"/>
  <c r="B150" i="5"/>
  <c r="T150" i="5" s="1"/>
  <c r="AC150" i="5"/>
  <c r="B151" i="5"/>
  <c r="T151" i="5" s="1"/>
  <c r="AC151" i="5"/>
  <c r="B152" i="5"/>
  <c r="T152" i="5" s="1"/>
  <c r="AC152" i="5"/>
  <c r="B153" i="5"/>
  <c r="T153" i="5" s="1"/>
  <c r="AC153" i="5"/>
  <c r="B154" i="5"/>
  <c r="T154" i="5" s="1"/>
  <c r="AC154" i="5"/>
  <c r="B155" i="5"/>
  <c r="T155" i="5" s="1"/>
  <c r="AC155" i="5"/>
  <c r="B156" i="5"/>
  <c r="T156" i="5" s="1"/>
  <c r="AC156" i="5"/>
  <c r="B157" i="5"/>
  <c r="T157" i="5" s="1"/>
  <c r="AC157" i="5"/>
  <c r="B158" i="5"/>
  <c r="T158" i="5" s="1"/>
  <c r="AC158" i="5"/>
  <c r="B159" i="5"/>
  <c r="T159" i="5" s="1"/>
  <c r="AC159" i="5"/>
  <c r="B160" i="5"/>
  <c r="T160" i="5" s="1"/>
  <c r="AC160" i="5"/>
  <c r="B161" i="5"/>
  <c r="T161" i="5" s="1"/>
  <c r="AC161" i="5"/>
  <c r="B162" i="5"/>
  <c r="T162" i="5" s="1"/>
  <c r="AC162" i="5"/>
  <c r="B163" i="5"/>
  <c r="T163" i="5" s="1"/>
  <c r="AC163" i="5"/>
  <c r="B164" i="5"/>
  <c r="T164" i="5" s="1"/>
  <c r="AC164" i="5"/>
  <c r="B165" i="5"/>
  <c r="T165" i="5" s="1"/>
  <c r="B166" i="5"/>
  <c r="T166" i="5" s="1"/>
  <c r="AC166" i="5"/>
  <c r="B167" i="5"/>
  <c r="T167" i="5" s="1"/>
  <c r="AC167" i="5"/>
  <c r="B168" i="5"/>
  <c r="T168" i="5" s="1"/>
  <c r="AC168" i="5"/>
  <c r="B169" i="5"/>
  <c r="T169" i="5" s="1"/>
  <c r="B170" i="5"/>
  <c r="T170" i="5" s="1"/>
  <c r="AC170" i="5"/>
  <c r="B171" i="5"/>
  <c r="T171" i="5" s="1"/>
  <c r="AC171" i="5"/>
  <c r="B172" i="5"/>
  <c r="T172" i="5" s="1"/>
  <c r="AC172" i="5"/>
  <c r="B173" i="5"/>
  <c r="T173" i="5" s="1"/>
  <c r="B174" i="5"/>
  <c r="T174" i="5" s="1"/>
  <c r="AC174" i="5"/>
  <c r="B175" i="5"/>
  <c r="T175" i="5" s="1"/>
  <c r="AC175" i="5"/>
  <c r="B176" i="5"/>
  <c r="T176" i="5" s="1"/>
  <c r="AC176" i="5"/>
  <c r="B177" i="5"/>
  <c r="T177" i="5" s="1"/>
  <c r="B178" i="5"/>
  <c r="T178" i="5" s="1"/>
  <c r="AC178" i="5"/>
  <c r="B179" i="5"/>
  <c r="T179" i="5" s="1"/>
  <c r="AC179" i="5"/>
  <c r="B180" i="5"/>
  <c r="T180" i="5" s="1"/>
  <c r="AC180" i="5"/>
  <c r="B181" i="5"/>
  <c r="T181" i="5" s="1"/>
  <c r="B182" i="5"/>
  <c r="T182" i="5" s="1"/>
  <c r="AC182" i="5"/>
  <c r="B183" i="5"/>
  <c r="T183" i="5" s="1"/>
  <c r="AC183" i="5"/>
  <c r="B184" i="5"/>
  <c r="T184" i="5" s="1"/>
  <c r="AC184" i="5"/>
  <c r="B185" i="5"/>
  <c r="T185" i="5" s="1"/>
  <c r="B186" i="5"/>
  <c r="T186" i="5" s="1"/>
  <c r="AC186" i="5"/>
  <c r="B187" i="5"/>
  <c r="T187" i="5" s="1"/>
  <c r="AC187" i="5"/>
  <c r="B188" i="5"/>
  <c r="T188" i="5" s="1"/>
  <c r="AC188" i="5"/>
  <c r="B189" i="5"/>
  <c r="T189" i="5" s="1"/>
  <c r="B190" i="5"/>
  <c r="T190" i="5" s="1"/>
  <c r="AC190" i="5"/>
  <c r="B191" i="5"/>
  <c r="T191" i="5" s="1"/>
  <c r="AC191" i="5"/>
  <c r="B192" i="5"/>
  <c r="T192" i="5" s="1"/>
  <c r="AC192" i="5"/>
  <c r="B193" i="5"/>
  <c r="T193" i="5" s="1"/>
  <c r="B194" i="5"/>
  <c r="T194" i="5" s="1"/>
  <c r="AC194" i="5"/>
  <c r="B195" i="5"/>
  <c r="T195" i="5" s="1"/>
  <c r="AC195" i="5"/>
  <c r="B196" i="5"/>
  <c r="T196" i="5" s="1"/>
  <c r="AC196" i="5"/>
  <c r="B197" i="5"/>
  <c r="T197" i="5" s="1"/>
  <c r="B198" i="5"/>
  <c r="T198" i="5" s="1"/>
  <c r="AC198" i="5"/>
  <c r="B199" i="5"/>
  <c r="T199" i="5" s="1"/>
  <c r="AC199" i="5"/>
  <c r="B200" i="5"/>
  <c r="T200" i="5" s="1"/>
  <c r="AC200" i="5"/>
  <c r="B201" i="5"/>
  <c r="T201" i="5" s="1"/>
  <c r="B202" i="5"/>
  <c r="T202" i="5" s="1"/>
  <c r="AC202" i="5"/>
  <c r="B203" i="5"/>
  <c r="T203" i="5" s="1"/>
  <c r="AC203" i="5"/>
  <c r="B204" i="5"/>
  <c r="T204" i="5" s="1"/>
  <c r="AC204" i="5"/>
  <c r="B205" i="5"/>
  <c r="T205" i="5" s="1"/>
  <c r="B206" i="5"/>
  <c r="T206" i="5" s="1"/>
  <c r="AC206" i="5"/>
  <c r="B207" i="5"/>
  <c r="T207" i="5" s="1"/>
  <c r="AC207" i="5"/>
  <c r="B208" i="5"/>
  <c r="T208" i="5" s="1"/>
  <c r="AC208" i="5"/>
  <c r="B209" i="5"/>
  <c r="T209" i="5" s="1"/>
  <c r="B210" i="5"/>
  <c r="T210" i="5" s="1"/>
  <c r="AC210" i="5"/>
  <c r="B211" i="5"/>
  <c r="T211" i="5" s="1"/>
  <c r="AC211" i="5"/>
  <c r="B212" i="5"/>
  <c r="T212" i="5" s="1"/>
  <c r="AC212" i="5"/>
  <c r="B213" i="5"/>
  <c r="T213" i="5" s="1"/>
  <c r="B214" i="5"/>
  <c r="T214" i="5" s="1"/>
  <c r="AC214" i="5"/>
  <c r="B215" i="5"/>
  <c r="T215" i="5" s="1"/>
  <c r="AC215" i="5"/>
  <c r="B216" i="5"/>
  <c r="T216" i="5" s="1"/>
  <c r="AC216" i="5"/>
  <c r="B217" i="5"/>
  <c r="T217" i="5" s="1"/>
  <c r="B218" i="5"/>
  <c r="T218" i="5" s="1"/>
  <c r="AC218" i="5"/>
  <c r="B219" i="5"/>
  <c r="T219" i="5" s="1"/>
  <c r="AC219" i="5"/>
  <c r="B220" i="5"/>
  <c r="T220" i="5" s="1"/>
  <c r="AC220" i="5"/>
  <c r="B221" i="5"/>
  <c r="T221" i="5" s="1"/>
  <c r="B222" i="5"/>
  <c r="T222" i="5" s="1"/>
  <c r="AC222" i="5"/>
  <c r="B223" i="5"/>
  <c r="T223" i="5" s="1"/>
  <c r="AC223" i="5"/>
  <c r="B224" i="5"/>
  <c r="T224" i="5" s="1"/>
  <c r="AC224" i="5"/>
  <c r="B225" i="5"/>
  <c r="T225" i="5" s="1"/>
  <c r="B226" i="5"/>
  <c r="T226" i="5" s="1"/>
  <c r="AC226" i="5"/>
  <c r="B227" i="5"/>
  <c r="T227" i="5" s="1"/>
  <c r="AC227" i="5"/>
  <c r="B228" i="5"/>
  <c r="T228" i="5" s="1"/>
  <c r="AC228" i="5"/>
  <c r="B229" i="5"/>
  <c r="T229" i="5" s="1"/>
  <c r="B230" i="5"/>
  <c r="T230" i="5" s="1"/>
  <c r="AC230" i="5"/>
  <c r="B231" i="5"/>
  <c r="T231" i="5" s="1"/>
  <c r="AC231" i="5"/>
  <c r="B232" i="5"/>
  <c r="T232" i="5" s="1"/>
  <c r="AC232" i="5"/>
  <c r="B233" i="5"/>
  <c r="T233" i="5" s="1"/>
  <c r="B234" i="5"/>
  <c r="T234" i="5" s="1"/>
  <c r="AC234" i="5"/>
  <c r="B235" i="5"/>
  <c r="T235" i="5" s="1"/>
  <c r="AC235" i="5"/>
  <c r="B236" i="5"/>
  <c r="T236" i="5" s="1"/>
  <c r="AC236" i="5"/>
  <c r="B237" i="5"/>
  <c r="T237" i="5" s="1"/>
  <c r="B238" i="5"/>
  <c r="T238" i="5" s="1"/>
  <c r="AC238" i="5"/>
  <c r="B239" i="5"/>
  <c r="T239" i="5" s="1"/>
  <c r="AC239" i="5"/>
  <c r="B240" i="5"/>
  <c r="T240" i="5" s="1"/>
  <c r="AC240" i="5"/>
  <c r="B241" i="5"/>
  <c r="T241" i="5" s="1"/>
  <c r="B242" i="5"/>
  <c r="T242" i="5" s="1"/>
  <c r="AC242" i="5"/>
  <c r="B243" i="5"/>
  <c r="T243" i="5" s="1"/>
  <c r="AC243" i="5"/>
  <c r="B244" i="5"/>
  <c r="T244" i="5" s="1"/>
  <c r="AC244" i="5"/>
  <c r="B245" i="5"/>
  <c r="T245" i="5" s="1"/>
  <c r="B246" i="5"/>
  <c r="T246" i="5" s="1"/>
  <c r="AC246" i="5"/>
  <c r="B247" i="5"/>
  <c r="T247" i="5" s="1"/>
  <c r="AC247" i="5"/>
  <c r="B248" i="5"/>
  <c r="T248" i="5" s="1"/>
  <c r="AC248" i="5"/>
  <c r="B249" i="5"/>
  <c r="T249" i="5" s="1"/>
  <c r="B250" i="5"/>
  <c r="T250" i="5" s="1"/>
  <c r="AC250" i="5"/>
  <c r="B251" i="5"/>
  <c r="T251" i="5" s="1"/>
  <c r="AC251" i="5"/>
  <c r="B252" i="5"/>
  <c r="T252" i="5" s="1"/>
  <c r="AC252" i="5"/>
  <c r="B253" i="5"/>
  <c r="T253" i="5" s="1"/>
  <c r="B254" i="5"/>
  <c r="T254" i="5" s="1"/>
  <c r="AC254" i="5"/>
  <c r="B255" i="5"/>
  <c r="T255" i="5" s="1"/>
  <c r="AC255" i="5"/>
  <c r="B256" i="5"/>
  <c r="T256" i="5" s="1"/>
  <c r="AC256" i="5"/>
  <c r="B257" i="5"/>
  <c r="T257" i="5" s="1"/>
  <c r="B258" i="5"/>
  <c r="T258" i="5" s="1"/>
  <c r="AC258" i="5"/>
  <c r="B259" i="5"/>
  <c r="T259" i="5" s="1"/>
  <c r="AC259" i="5"/>
  <c r="B260" i="5"/>
  <c r="T260" i="5" s="1"/>
  <c r="AC260" i="5"/>
  <c r="B261" i="5"/>
  <c r="T261" i="5" s="1"/>
  <c r="B262" i="5"/>
  <c r="T262" i="5" s="1"/>
  <c r="AC262" i="5"/>
  <c r="B263" i="5"/>
  <c r="T263" i="5" s="1"/>
  <c r="AC263" i="5"/>
  <c r="B264" i="5"/>
  <c r="T264" i="5" s="1"/>
  <c r="AC264" i="5"/>
  <c r="B265" i="5"/>
  <c r="T265" i="5" s="1"/>
  <c r="B266" i="5"/>
  <c r="T266" i="5" s="1"/>
  <c r="AC266" i="5"/>
  <c r="B267" i="5"/>
  <c r="T267" i="5" s="1"/>
  <c r="AC267" i="5"/>
  <c r="B268" i="5"/>
  <c r="T268" i="5" s="1"/>
  <c r="AC268" i="5"/>
  <c r="B269" i="5"/>
  <c r="T269" i="5" s="1"/>
  <c r="B270" i="5"/>
  <c r="T270" i="5" s="1"/>
  <c r="AC270" i="5"/>
  <c r="B271" i="5"/>
  <c r="T271" i="5" s="1"/>
  <c r="AC271" i="5"/>
  <c r="B272" i="5"/>
  <c r="T272" i="5" s="1"/>
  <c r="AC272" i="5"/>
  <c r="B273" i="5"/>
  <c r="T273" i="5" s="1"/>
  <c r="B274" i="5"/>
  <c r="T274" i="5" s="1"/>
  <c r="AC274" i="5"/>
  <c r="B275" i="5"/>
  <c r="T275" i="5" s="1"/>
  <c r="AC275" i="5"/>
  <c r="B276" i="5"/>
  <c r="T276" i="5" s="1"/>
  <c r="AC276" i="5"/>
  <c r="B277" i="5"/>
  <c r="T277" i="5" s="1"/>
  <c r="B278" i="5"/>
  <c r="T278" i="5" s="1"/>
  <c r="AC278" i="5"/>
  <c r="B279" i="5"/>
  <c r="T279" i="5" s="1"/>
  <c r="AC279" i="5"/>
  <c r="B280" i="5"/>
  <c r="T280" i="5" s="1"/>
  <c r="AC280" i="5"/>
  <c r="B281" i="5"/>
  <c r="T281" i="5" s="1"/>
  <c r="B282" i="5"/>
  <c r="T282" i="5" s="1"/>
  <c r="AC282" i="5"/>
  <c r="B283" i="5"/>
  <c r="T283" i="5" s="1"/>
  <c r="AC283" i="5"/>
  <c r="B284" i="5"/>
  <c r="T284" i="5" s="1"/>
  <c r="AC284" i="5"/>
  <c r="B285" i="5"/>
  <c r="T285" i="5" s="1"/>
  <c r="B286" i="5"/>
  <c r="T286" i="5" s="1"/>
  <c r="AC286" i="5"/>
  <c r="B287" i="5"/>
  <c r="T287" i="5" s="1"/>
  <c r="AC287" i="5"/>
  <c r="B288" i="5"/>
  <c r="T288" i="5" s="1"/>
  <c r="AC288" i="5"/>
  <c r="B289" i="5"/>
  <c r="T289" i="5" s="1"/>
  <c r="B290" i="5"/>
  <c r="T290" i="5" s="1"/>
  <c r="AC290" i="5"/>
  <c r="B291" i="5"/>
  <c r="T291" i="5" s="1"/>
  <c r="AC291" i="5"/>
  <c r="B292" i="5"/>
  <c r="T292" i="5" s="1"/>
  <c r="AC292" i="5"/>
  <c r="B293" i="5"/>
  <c r="T293" i="5" s="1"/>
  <c r="B294" i="5"/>
  <c r="T294" i="5" s="1"/>
  <c r="AC294" i="5"/>
  <c r="B295" i="5"/>
  <c r="T295" i="5" s="1"/>
  <c r="AC295" i="5"/>
  <c r="B296" i="5"/>
  <c r="T296" i="5" s="1"/>
  <c r="AC296" i="5"/>
  <c r="B297" i="5"/>
  <c r="T297" i="5" s="1"/>
  <c r="B298" i="5"/>
  <c r="T298" i="5" s="1"/>
  <c r="AC298" i="5"/>
  <c r="B299" i="5"/>
  <c r="T299" i="5" s="1"/>
  <c r="AC299" i="5"/>
  <c r="B300" i="5"/>
  <c r="T300" i="5" s="1"/>
  <c r="AC300" i="5"/>
  <c r="B301" i="5"/>
  <c r="T301" i="5" s="1"/>
  <c r="B302" i="5"/>
  <c r="T302" i="5" s="1"/>
  <c r="AC302" i="5"/>
  <c r="B303" i="5"/>
  <c r="T303" i="5" s="1"/>
  <c r="AC303" i="5"/>
  <c r="B304" i="5"/>
  <c r="T304" i="5" s="1"/>
  <c r="B305" i="5"/>
  <c r="T305" i="5" s="1"/>
  <c r="B306" i="5"/>
  <c r="T306" i="5" s="1"/>
  <c r="AC306" i="5"/>
  <c r="B307" i="5"/>
  <c r="T307" i="5" s="1"/>
  <c r="AC307" i="5"/>
  <c r="B308" i="5"/>
  <c r="T308" i="5" s="1"/>
  <c r="B309" i="5"/>
  <c r="T309" i="5" s="1"/>
  <c r="B310" i="5"/>
  <c r="T310" i="5" s="1"/>
  <c r="AC310" i="5"/>
  <c r="B311" i="5"/>
  <c r="T311" i="5" s="1"/>
  <c r="AC311" i="5"/>
  <c r="B312" i="5"/>
  <c r="T312" i="5" s="1"/>
  <c r="B313" i="5"/>
  <c r="T313" i="5" s="1"/>
  <c r="B314" i="5"/>
  <c r="T314" i="5" s="1"/>
  <c r="AC314" i="5"/>
  <c r="B315" i="5"/>
  <c r="T315" i="5" s="1"/>
  <c r="AC315" i="5"/>
  <c r="B316" i="5"/>
  <c r="T316" i="5" s="1"/>
  <c r="B317" i="5"/>
  <c r="T317" i="5" s="1"/>
  <c r="B318" i="5"/>
  <c r="T318" i="5" s="1"/>
  <c r="AC318" i="5"/>
  <c r="B319" i="5"/>
  <c r="T319" i="5" s="1"/>
  <c r="AC319" i="5"/>
  <c r="B320" i="5"/>
  <c r="T320" i="5" s="1"/>
  <c r="B321" i="5"/>
  <c r="T321" i="5" s="1"/>
  <c r="B322" i="5"/>
  <c r="T322" i="5" s="1"/>
  <c r="AC322" i="5"/>
  <c r="B323" i="5"/>
  <c r="T323" i="5" s="1"/>
  <c r="AC323" i="5"/>
  <c r="B324" i="5"/>
  <c r="T324" i="5" s="1"/>
  <c r="B325" i="5"/>
  <c r="T325" i="5" s="1"/>
  <c r="B326" i="5"/>
  <c r="T326" i="5" s="1"/>
  <c r="AC326" i="5"/>
  <c r="B327" i="5"/>
  <c r="T327" i="5" s="1"/>
  <c r="AC327" i="5"/>
  <c r="B328" i="5"/>
  <c r="T328" i="5" s="1"/>
  <c r="B329" i="5"/>
  <c r="T329" i="5" s="1"/>
  <c r="B330" i="5"/>
  <c r="T330" i="5" s="1"/>
  <c r="AC330" i="5"/>
  <c r="B331" i="5"/>
  <c r="T331" i="5" s="1"/>
  <c r="AC331" i="5"/>
  <c r="B332" i="5"/>
  <c r="T332" i="5" s="1"/>
  <c r="B333" i="5"/>
  <c r="T333" i="5" s="1"/>
  <c r="B334" i="5"/>
  <c r="T334" i="5" s="1"/>
  <c r="AC334" i="5"/>
  <c r="B335" i="5"/>
  <c r="T335" i="5" s="1"/>
  <c r="AC335" i="5"/>
  <c r="B336" i="5"/>
  <c r="T336" i="5" s="1"/>
  <c r="B337" i="5"/>
  <c r="T337" i="5" s="1"/>
  <c r="B338" i="5"/>
  <c r="T338" i="5" s="1"/>
  <c r="AC338" i="5"/>
  <c r="B339" i="5"/>
  <c r="T339" i="5" s="1"/>
  <c r="AC339" i="5"/>
  <c r="B340" i="5"/>
  <c r="T340" i="5" s="1"/>
  <c r="B341" i="5"/>
  <c r="T341" i="5" s="1"/>
  <c r="B342" i="5"/>
  <c r="T342" i="5" s="1"/>
  <c r="AC342" i="5"/>
  <c r="B343" i="5"/>
  <c r="T343" i="5" s="1"/>
  <c r="AC343" i="5"/>
  <c r="B344" i="5"/>
  <c r="T344" i="5" s="1"/>
  <c r="B345" i="5"/>
  <c r="T345" i="5" s="1"/>
  <c r="B346" i="5"/>
  <c r="T346" i="5" s="1"/>
  <c r="AC346" i="5"/>
  <c r="B347" i="5"/>
  <c r="T347" i="5" s="1"/>
  <c r="AC347" i="5"/>
  <c r="B348" i="5"/>
  <c r="T348" i="5" s="1"/>
  <c r="B349" i="5"/>
  <c r="T349" i="5" s="1"/>
  <c r="B350" i="5"/>
  <c r="T350" i="5" s="1"/>
  <c r="AC350" i="5"/>
  <c r="B351" i="5"/>
  <c r="T351" i="5" s="1"/>
  <c r="AC351" i="5"/>
  <c r="B352" i="5"/>
  <c r="T352" i="5" s="1"/>
  <c r="B353" i="5"/>
  <c r="T353" i="5" s="1"/>
  <c r="B354" i="5"/>
  <c r="T354" i="5" s="1"/>
  <c r="AC354" i="5"/>
  <c r="B355" i="5"/>
  <c r="T355" i="5" s="1"/>
  <c r="AC355" i="5"/>
  <c r="B356" i="5"/>
  <c r="T356" i="5" s="1"/>
  <c r="B357" i="5"/>
  <c r="T357" i="5" s="1"/>
  <c r="B358" i="5"/>
  <c r="T358" i="5" s="1"/>
  <c r="AC358" i="5"/>
  <c r="B359" i="5"/>
  <c r="T359" i="5" s="1"/>
  <c r="AC359" i="5"/>
  <c r="B360" i="5"/>
  <c r="T360" i="5" s="1"/>
  <c r="B361" i="5"/>
  <c r="T361" i="5" s="1"/>
  <c r="B362" i="5"/>
  <c r="T362" i="5" s="1"/>
  <c r="AC362" i="5"/>
  <c r="B363" i="5"/>
  <c r="T363" i="5" s="1"/>
  <c r="AC363" i="5"/>
  <c r="B364" i="5"/>
  <c r="T364" i="5" s="1"/>
  <c r="B365" i="5"/>
  <c r="T365" i="5" s="1"/>
  <c r="B366" i="5"/>
  <c r="T366" i="5" s="1"/>
  <c r="AC366" i="5"/>
  <c r="B367" i="5"/>
  <c r="T367" i="5" s="1"/>
  <c r="AC367" i="5"/>
  <c r="B368" i="5"/>
  <c r="T368" i="5" s="1"/>
  <c r="B369" i="5"/>
  <c r="T369" i="5" s="1"/>
  <c r="B370" i="5"/>
  <c r="T370" i="5" s="1"/>
  <c r="AC370" i="5"/>
  <c r="B371" i="5"/>
  <c r="T371" i="5" s="1"/>
  <c r="AC371" i="5"/>
  <c r="B372" i="5"/>
  <c r="T372" i="5" s="1"/>
  <c r="B373" i="5"/>
  <c r="T373" i="5" s="1"/>
  <c r="B374" i="5"/>
  <c r="T374" i="5" s="1"/>
  <c r="AC374" i="5"/>
  <c r="B375" i="5"/>
  <c r="T375" i="5" s="1"/>
  <c r="AC375" i="5"/>
  <c r="B376" i="5"/>
  <c r="T376" i="5" s="1"/>
  <c r="B377" i="5"/>
  <c r="T377" i="5" s="1"/>
  <c r="B378" i="5"/>
  <c r="T378" i="5" s="1"/>
  <c r="AC378" i="5"/>
  <c r="B379" i="5"/>
  <c r="T379" i="5" s="1"/>
  <c r="AC379" i="5"/>
  <c r="B380" i="5"/>
  <c r="T380" i="5" s="1"/>
  <c r="B381" i="5"/>
  <c r="T381" i="5" s="1"/>
  <c r="B382" i="5"/>
  <c r="T382" i="5" s="1"/>
  <c r="AC382" i="5"/>
  <c r="B383" i="5"/>
  <c r="T383" i="5" s="1"/>
  <c r="AC383" i="5"/>
  <c r="B384" i="5"/>
  <c r="T384" i="5" s="1"/>
  <c r="B385" i="5"/>
  <c r="T385" i="5" s="1"/>
  <c r="B386" i="5"/>
  <c r="T386" i="5" s="1"/>
  <c r="AC386" i="5"/>
  <c r="B387" i="5"/>
  <c r="T387" i="5" s="1"/>
  <c r="AC387" i="5"/>
  <c r="B388" i="5"/>
  <c r="T388" i="5" s="1"/>
  <c r="B389" i="5"/>
  <c r="T389" i="5" s="1"/>
  <c r="B390" i="5"/>
  <c r="T390" i="5" s="1"/>
  <c r="AC390" i="5"/>
  <c r="B391" i="5"/>
  <c r="T391" i="5" s="1"/>
  <c r="AC391" i="5"/>
  <c r="B392" i="5"/>
  <c r="T392" i="5" s="1"/>
  <c r="B393" i="5"/>
  <c r="T393" i="5" s="1"/>
  <c r="B394" i="5"/>
  <c r="T394" i="5" s="1"/>
  <c r="AC394" i="5"/>
  <c r="B395" i="5"/>
  <c r="T395" i="5" s="1"/>
  <c r="AC395" i="5"/>
  <c r="B396" i="5"/>
  <c r="T396" i="5" s="1"/>
  <c r="B397" i="5"/>
  <c r="T397" i="5" s="1"/>
  <c r="B398" i="5"/>
  <c r="T398" i="5" s="1"/>
  <c r="AC398" i="5"/>
  <c r="B399" i="5"/>
  <c r="T399" i="5" s="1"/>
  <c r="AC399" i="5"/>
  <c r="B400" i="5"/>
  <c r="T400" i="5" s="1"/>
  <c r="B401" i="5"/>
  <c r="T401" i="5" s="1"/>
  <c r="B402" i="5"/>
  <c r="T402" i="5" s="1"/>
  <c r="AC402" i="5"/>
  <c r="B403" i="5"/>
  <c r="T403" i="5" s="1"/>
  <c r="AC403" i="5"/>
  <c r="B404" i="5"/>
  <c r="T404" i="5" s="1"/>
  <c r="B405" i="5"/>
  <c r="T405" i="5" s="1"/>
  <c r="B406" i="5"/>
  <c r="T406" i="5" s="1"/>
  <c r="AC406" i="5"/>
  <c r="B407" i="5"/>
  <c r="T407" i="5" s="1"/>
  <c r="AC407" i="5"/>
  <c r="B408" i="5"/>
  <c r="T408" i="5" s="1"/>
  <c r="B409" i="5"/>
  <c r="T409" i="5" s="1"/>
  <c r="B410" i="5"/>
  <c r="T410" i="5" s="1"/>
  <c r="AC410" i="5"/>
  <c r="B411" i="5"/>
  <c r="T411" i="5" s="1"/>
  <c r="AC411" i="5"/>
  <c r="B412" i="5"/>
  <c r="T412" i="5" s="1"/>
  <c r="B413" i="5"/>
  <c r="T413" i="5" s="1"/>
  <c r="B414" i="5"/>
  <c r="T414" i="5" s="1"/>
  <c r="AC414" i="5"/>
  <c r="B415" i="5"/>
  <c r="T415" i="5" s="1"/>
  <c r="AC415" i="5"/>
  <c r="B416" i="5"/>
  <c r="T416" i="5" s="1"/>
  <c r="B417" i="5"/>
  <c r="T417" i="5" s="1"/>
  <c r="B418" i="5"/>
  <c r="T418" i="5" s="1"/>
  <c r="AC418" i="5"/>
  <c r="B419" i="5"/>
  <c r="T419" i="5" s="1"/>
  <c r="AC419" i="5"/>
  <c r="B420" i="5"/>
  <c r="T420" i="5" s="1"/>
  <c r="B421" i="5"/>
  <c r="T421" i="5" s="1"/>
  <c r="B422" i="5"/>
  <c r="T422" i="5" s="1"/>
  <c r="AC422" i="5"/>
  <c r="B423" i="5"/>
  <c r="T423" i="5" s="1"/>
  <c r="AC423" i="5"/>
  <c r="B424" i="5"/>
  <c r="T424" i="5" s="1"/>
  <c r="B425" i="5"/>
  <c r="T425" i="5" s="1"/>
  <c r="B426" i="5"/>
  <c r="T426" i="5" s="1"/>
  <c r="AC426" i="5"/>
  <c r="B427" i="5"/>
  <c r="T427" i="5" s="1"/>
  <c r="AC427" i="5"/>
  <c r="B428" i="5"/>
  <c r="T428" i="5" s="1"/>
  <c r="B429" i="5"/>
  <c r="T429" i="5" s="1"/>
  <c r="B430" i="5"/>
  <c r="T430" i="5" s="1"/>
  <c r="AC430" i="5"/>
  <c r="B431" i="5"/>
  <c r="T431" i="5" s="1"/>
  <c r="AC431" i="5"/>
  <c r="B432" i="5"/>
  <c r="T432" i="5" s="1"/>
  <c r="B433" i="5"/>
  <c r="T433" i="5" s="1"/>
  <c r="B434" i="5"/>
  <c r="T434" i="5" s="1"/>
  <c r="AC434" i="5"/>
  <c r="B435" i="5"/>
  <c r="T435" i="5" s="1"/>
  <c r="AC435" i="5"/>
  <c r="B436" i="5"/>
  <c r="T436" i="5" s="1"/>
  <c r="B437" i="5"/>
  <c r="T437" i="5" s="1"/>
  <c r="B438" i="5"/>
  <c r="T438" i="5" s="1"/>
  <c r="AC438" i="5"/>
  <c r="B439" i="5"/>
  <c r="T439" i="5" s="1"/>
  <c r="AC439" i="5"/>
  <c r="B440" i="5"/>
  <c r="T440" i="5" s="1"/>
  <c r="B441" i="5"/>
  <c r="T441" i="5" s="1"/>
  <c r="B442" i="5"/>
  <c r="T442" i="5" s="1"/>
  <c r="AC442" i="5"/>
  <c r="B443" i="5"/>
  <c r="T443" i="5" s="1"/>
  <c r="AC443" i="5"/>
  <c r="B444" i="5"/>
  <c r="T444" i="5" s="1"/>
  <c r="B445" i="5"/>
  <c r="T445" i="5" s="1"/>
  <c r="B446" i="5"/>
  <c r="T446" i="5" s="1"/>
  <c r="AC446" i="5"/>
  <c r="B447" i="5"/>
  <c r="T447" i="5" s="1"/>
  <c r="AC447" i="5"/>
  <c r="B448" i="5"/>
  <c r="T448" i="5" s="1"/>
  <c r="B449" i="5"/>
  <c r="T449" i="5" s="1"/>
  <c r="B450" i="5"/>
  <c r="T450" i="5" s="1"/>
  <c r="AC450" i="5"/>
  <c r="B451" i="5"/>
  <c r="T451" i="5" s="1"/>
  <c r="AC451" i="5"/>
  <c r="B452" i="5"/>
  <c r="T452" i="5" s="1"/>
  <c r="B453" i="5"/>
  <c r="T453" i="5" s="1"/>
  <c r="B454" i="5"/>
  <c r="T454" i="5" s="1"/>
  <c r="AC454" i="5"/>
  <c r="B455" i="5"/>
  <c r="T455" i="5" s="1"/>
  <c r="AC455" i="5"/>
  <c r="B456" i="5"/>
  <c r="T456" i="5" s="1"/>
  <c r="B457" i="5"/>
  <c r="T457" i="5" s="1"/>
  <c r="B458" i="5"/>
  <c r="T458" i="5" s="1"/>
  <c r="AC458" i="5"/>
  <c r="B459" i="5"/>
  <c r="T459" i="5" s="1"/>
  <c r="AC459" i="5"/>
  <c r="B460" i="5"/>
  <c r="T460" i="5" s="1"/>
  <c r="B461" i="5"/>
  <c r="T461" i="5" s="1"/>
  <c r="B462" i="5"/>
  <c r="T462" i="5" s="1"/>
  <c r="AC462" i="5"/>
  <c r="B463" i="5"/>
  <c r="T463" i="5" s="1"/>
  <c r="AC463" i="5"/>
  <c r="B464" i="5"/>
  <c r="T464" i="5" s="1"/>
  <c r="B465" i="5"/>
  <c r="T465" i="5" s="1"/>
  <c r="B466" i="5"/>
  <c r="T466" i="5" s="1"/>
  <c r="AC466" i="5"/>
  <c r="B467" i="5"/>
  <c r="T467" i="5" s="1"/>
  <c r="AC467" i="5"/>
  <c r="B468" i="5"/>
  <c r="T468" i="5" s="1"/>
  <c r="B469" i="5"/>
  <c r="T469" i="5" s="1"/>
  <c r="B470" i="5"/>
  <c r="T470" i="5" s="1"/>
  <c r="AC470" i="5"/>
  <c r="B471" i="5"/>
  <c r="T471" i="5" s="1"/>
  <c r="AC471" i="5"/>
  <c r="B472" i="5"/>
  <c r="T472" i="5" s="1"/>
  <c r="B473" i="5"/>
  <c r="T473" i="5" s="1"/>
  <c r="B474" i="5"/>
  <c r="T474" i="5" s="1"/>
  <c r="AC474" i="5"/>
  <c r="B475" i="5"/>
  <c r="T475" i="5" s="1"/>
  <c r="AC475" i="5"/>
  <c r="B476" i="5"/>
  <c r="T476" i="5" s="1"/>
  <c r="B477" i="5"/>
  <c r="T477" i="5" s="1"/>
  <c r="B478" i="5"/>
  <c r="T478" i="5" s="1"/>
  <c r="AC478" i="5"/>
  <c r="B479" i="5"/>
  <c r="T479" i="5" s="1"/>
  <c r="AC479" i="5"/>
  <c r="B480" i="5"/>
  <c r="T480" i="5" s="1"/>
  <c r="B481" i="5"/>
  <c r="T481" i="5" s="1"/>
  <c r="B482" i="5"/>
  <c r="T482" i="5" s="1"/>
  <c r="AC482" i="5"/>
  <c r="B483" i="5"/>
  <c r="T483" i="5" s="1"/>
  <c r="AC483" i="5"/>
  <c r="B484" i="5"/>
  <c r="T484" i="5" s="1"/>
  <c r="B485" i="5"/>
  <c r="T485" i="5" s="1"/>
  <c r="B486" i="5"/>
  <c r="T486" i="5" s="1"/>
  <c r="AC486" i="5"/>
  <c r="B487" i="5"/>
  <c r="T487" i="5" s="1"/>
  <c r="AC487" i="5"/>
  <c r="B488" i="5"/>
  <c r="T488" i="5" s="1"/>
  <c r="B489" i="5"/>
  <c r="T489" i="5" s="1"/>
  <c r="B490" i="5"/>
  <c r="T490" i="5" s="1"/>
  <c r="AC490" i="5"/>
  <c r="B491" i="5"/>
  <c r="T491" i="5" s="1"/>
  <c r="AC491" i="5"/>
  <c r="B492" i="5"/>
  <c r="T492" i="5" s="1"/>
  <c r="B493" i="5"/>
  <c r="T493" i="5" s="1"/>
  <c r="B494" i="5"/>
  <c r="T494" i="5" s="1"/>
  <c r="AC494" i="5"/>
  <c r="B495" i="5"/>
  <c r="T495" i="5" s="1"/>
  <c r="AC495" i="5"/>
  <c r="B496" i="5"/>
  <c r="T496" i="5" s="1"/>
  <c r="B497" i="5"/>
  <c r="T497" i="5" s="1"/>
  <c r="B498" i="5"/>
  <c r="T498" i="5" s="1"/>
  <c r="AC498" i="5"/>
  <c r="B499" i="5"/>
  <c r="T499" i="5" s="1"/>
  <c r="AC499" i="5"/>
  <c r="B500" i="5"/>
  <c r="T500" i="5" s="1"/>
  <c r="B501" i="5"/>
  <c r="T501" i="5" s="1"/>
  <c r="B502" i="5"/>
  <c r="T502" i="5" s="1"/>
  <c r="AC502" i="5"/>
  <c r="B503" i="5"/>
  <c r="T503" i="5" s="1"/>
  <c r="AC503" i="5"/>
  <c r="B504" i="5"/>
  <c r="T504" i="5" s="1"/>
  <c r="B505" i="5"/>
  <c r="T505" i="5" s="1"/>
  <c r="B506" i="5"/>
  <c r="T506" i="5" s="1"/>
  <c r="AC506" i="5"/>
  <c r="B507" i="5"/>
  <c r="T507" i="5" s="1"/>
  <c r="AC507" i="5"/>
  <c r="B508" i="5"/>
  <c r="T508" i="5" s="1"/>
  <c r="B509" i="5"/>
  <c r="T509" i="5" s="1"/>
  <c r="B510" i="5"/>
  <c r="T510" i="5" s="1"/>
  <c r="AC510" i="5"/>
  <c r="B511" i="5"/>
  <c r="T511" i="5" s="1"/>
  <c r="AC511" i="5"/>
  <c r="B512" i="5"/>
  <c r="T512" i="5" s="1"/>
  <c r="B513" i="5"/>
  <c r="T513" i="5" s="1"/>
  <c r="B514" i="5"/>
  <c r="T514" i="5" s="1"/>
  <c r="AC514" i="5"/>
  <c r="B515" i="5"/>
  <c r="T515" i="5" s="1"/>
  <c r="AC515" i="5"/>
  <c r="B516" i="5"/>
  <c r="T516" i="5" s="1"/>
  <c r="B517" i="5"/>
  <c r="T517" i="5" s="1"/>
  <c r="B518" i="5"/>
  <c r="T518" i="5" s="1"/>
  <c r="AC518" i="5"/>
  <c r="B519" i="5"/>
  <c r="T519" i="5" s="1"/>
  <c r="AC519" i="5"/>
  <c r="B520" i="5"/>
  <c r="T520" i="5" s="1"/>
  <c r="B521" i="5"/>
  <c r="T521" i="5" s="1"/>
  <c r="B522" i="5"/>
  <c r="T522" i="5" s="1"/>
  <c r="AC522" i="5"/>
  <c r="B523" i="5"/>
  <c r="T523" i="5" s="1"/>
  <c r="AC523" i="5"/>
  <c r="B524" i="5"/>
  <c r="T524" i="5" s="1"/>
  <c r="B525" i="5"/>
  <c r="T525" i="5" s="1"/>
  <c r="B526" i="5"/>
  <c r="T526" i="5" s="1"/>
  <c r="AC526" i="5"/>
  <c r="B527" i="5"/>
  <c r="T527" i="5" s="1"/>
  <c r="AC527" i="5"/>
  <c r="B528" i="5"/>
  <c r="T528" i="5" s="1"/>
  <c r="B529" i="5"/>
  <c r="T529" i="5" s="1"/>
  <c r="B530" i="5"/>
  <c r="T530" i="5" s="1"/>
  <c r="AC530" i="5"/>
  <c r="B531" i="5"/>
  <c r="T531" i="5" s="1"/>
  <c r="AC531" i="5"/>
  <c r="B532" i="5"/>
  <c r="T532" i="5" s="1"/>
  <c r="B533" i="5"/>
  <c r="T533" i="5" s="1"/>
  <c r="B534" i="5"/>
  <c r="T534" i="5" s="1"/>
  <c r="AC534" i="5"/>
  <c r="B535" i="5"/>
  <c r="T535" i="5" s="1"/>
  <c r="AC535" i="5"/>
  <c r="B536" i="5"/>
  <c r="T536" i="5" s="1"/>
  <c r="B537" i="5"/>
  <c r="T537" i="5" s="1"/>
  <c r="B538" i="5"/>
  <c r="T538" i="5" s="1"/>
  <c r="AC538" i="5"/>
  <c r="B539" i="5"/>
  <c r="T539" i="5" s="1"/>
  <c r="AC539" i="5"/>
  <c r="B540" i="5"/>
  <c r="T540" i="5" s="1"/>
  <c r="B541" i="5"/>
  <c r="T541" i="5" s="1"/>
  <c r="B542" i="5"/>
  <c r="T542" i="5" s="1"/>
  <c r="AC542" i="5"/>
  <c r="B543" i="5"/>
  <c r="T543" i="5" s="1"/>
  <c r="AC543" i="5"/>
  <c r="B544" i="5"/>
  <c r="T544" i="5" s="1"/>
  <c r="B545" i="5"/>
  <c r="T545" i="5" s="1"/>
  <c r="B546" i="5"/>
  <c r="T546" i="5" s="1"/>
  <c r="AC546" i="5"/>
  <c r="B547" i="5"/>
  <c r="T547" i="5" s="1"/>
  <c r="AC547" i="5"/>
  <c r="B548" i="5"/>
  <c r="T548" i="5" s="1"/>
  <c r="B549" i="5"/>
  <c r="T549" i="5" s="1"/>
  <c r="B550" i="5"/>
  <c r="T550" i="5" s="1"/>
  <c r="AC550" i="5"/>
  <c r="B551" i="5"/>
  <c r="T551" i="5" s="1"/>
  <c r="AC551" i="5"/>
  <c r="B552" i="5"/>
  <c r="T552" i="5" s="1"/>
  <c r="B553" i="5"/>
  <c r="T553" i="5" s="1"/>
  <c r="B554" i="5"/>
  <c r="T554" i="5" s="1"/>
  <c r="AC554" i="5"/>
  <c r="B555" i="5"/>
  <c r="T555" i="5" s="1"/>
  <c r="AC555" i="5"/>
  <c r="B556" i="5"/>
  <c r="T556" i="5" s="1"/>
  <c r="B557" i="5"/>
  <c r="T557" i="5" s="1"/>
  <c r="B558" i="5"/>
  <c r="T558" i="5" s="1"/>
  <c r="AC558" i="5"/>
  <c r="B559" i="5"/>
  <c r="T559" i="5" s="1"/>
  <c r="AC559" i="5"/>
  <c r="B560" i="5"/>
  <c r="T560" i="5" s="1"/>
  <c r="B561" i="5"/>
  <c r="T561" i="5" s="1"/>
  <c r="B562" i="5"/>
  <c r="T562" i="5" s="1"/>
  <c r="AC562" i="5"/>
  <c r="B563" i="5"/>
  <c r="T563" i="5" s="1"/>
  <c r="AC563" i="5"/>
  <c r="B564" i="5"/>
  <c r="T564" i="5" s="1"/>
  <c r="B565" i="5"/>
  <c r="T565" i="5" s="1"/>
  <c r="B566" i="5"/>
  <c r="T566" i="5" s="1"/>
  <c r="AC566" i="5"/>
  <c r="B567" i="5"/>
  <c r="T567" i="5" s="1"/>
  <c r="AC567" i="5"/>
  <c r="B568" i="5"/>
  <c r="T568" i="5" s="1"/>
  <c r="B569" i="5"/>
  <c r="T569" i="5" s="1"/>
  <c r="B570" i="5"/>
  <c r="T570" i="5" s="1"/>
  <c r="AC570" i="5"/>
  <c r="B571" i="5"/>
  <c r="T571" i="5" s="1"/>
  <c r="AC571" i="5"/>
  <c r="B572" i="5"/>
  <c r="T572" i="5" s="1"/>
  <c r="B573" i="5"/>
  <c r="T573" i="5" s="1"/>
  <c r="B574" i="5"/>
  <c r="T574" i="5" s="1"/>
  <c r="AC574" i="5"/>
  <c r="B575" i="5"/>
  <c r="T575" i="5" s="1"/>
  <c r="AC575" i="5"/>
  <c r="B576" i="5"/>
  <c r="T576" i="5" s="1"/>
  <c r="B577" i="5"/>
  <c r="T577" i="5" s="1"/>
  <c r="B578" i="5"/>
  <c r="T578" i="5" s="1"/>
  <c r="AC578" i="5"/>
  <c r="B579" i="5"/>
  <c r="T579" i="5" s="1"/>
  <c r="AC579" i="5"/>
  <c r="B580" i="5"/>
  <c r="T580" i="5" s="1"/>
  <c r="B581" i="5"/>
  <c r="T581" i="5" s="1"/>
  <c r="B582" i="5"/>
  <c r="T582" i="5" s="1"/>
  <c r="AC582" i="5"/>
  <c r="B583" i="5"/>
  <c r="T583" i="5" s="1"/>
  <c r="AC583" i="5"/>
  <c r="B584" i="5"/>
  <c r="T584" i="5" s="1"/>
  <c r="B585" i="5"/>
  <c r="T585" i="5" s="1"/>
  <c r="B586" i="5"/>
  <c r="T586" i="5" s="1"/>
  <c r="AC586" i="5"/>
  <c r="B587" i="5"/>
  <c r="T587" i="5" s="1"/>
  <c r="AC587" i="5"/>
  <c r="B588" i="5"/>
  <c r="T588" i="5" s="1"/>
  <c r="B589" i="5"/>
  <c r="T589" i="5" s="1"/>
  <c r="B590" i="5"/>
  <c r="T590" i="5" s="1"/>
  <c r="AC590" i="5"/>
  <c r="B591" i="5"/>
  <c r="T591" i="5" s="1"/>
  <c r="AC591" i="5"/>
  <c r="B592" i="5"/>
  <c r="T592" i="5" s="1"/>
  <c r="B593" i="5"/>
  <c r="T593" i="5" s="1"/>
  <c r="B594" i="5"/>
  <c r="T594" i="5" s="1"/>
  <c r="AC594" i="5"/>
  <c r="B595" i="5"/>
  <c r="T595" i="5" s="1"/>
  <c r="AC595" i="5"/>
  <c r="B596" i="5"/>
  <c r="T596" i="5" s="1"/>
  <c r="B597" i="5"/>
  <c r="T597" i="5" s="1"/>
  <c r="B598" i="5"/>
  <c r="T598" i="5" s="1"/>
  <c r="AC598" i="5"/>
  <c r="B599" i="5"/>
  <c r="T599" i="5" s="1"/>
  <c r="AC599" i="5"/>
  <c r="B600" i="5"/>
  <c r="T600" i="5" s="1"/>
  <c r="B601" i="5"/>
  <c r="T601" i="5" s="1"/>
  <c r="B602" i="5"/>
  <c r="T602" i="5" s="1"/>
  <c r="AC602" i="5"/>
  <c r="B603" i="5"/>
  <c r="T603" i="5" s="1"/>
  <c r="AC603" i="5"/>
  <c r="B604" i="5"/>
  <c r="T604" i="5" s="1"/>
  <c r="B605" i="5"/>
  <c r="T605" i="5" s="1"/>
  <c r="B606" i="5"/>
  <c r="T606" i="5" s="1"/>
  <c r="AC606" i="5"/>
  <c r="B607" i="5"/>
  <c r="T607" i="5" s="1"/>
  <c r="AC607" i="5"/>
  <c r="B608" i="5"/>
  <c r="T608" i="5" s="1"/>
  <c r="B609" i="5"/>
  <c r="T609" i="5" s="1"/>
  <c r="B610" i="5"/>
  <c r="T610" i="5" s="1"/>
  <c r="AC610" i="5"/>
  <c r="B611" i="5"/>
  <c r="T611" i="5" s="1"/>
  <c r="AC611" i="5"/>
  <c r="B612" i="5"/>
  <c r="T612" i="5" s="1"/>
  <c r="B613" i="5"/>
  <c r="T613" i="5" s="1"/>
  <c r="B614" i="5"/>
  <c r="T614" i="5" s="1"/>
  <c r="AC614" i="5"/>
  <c r="B615" i="5"/>
  <c r="T615" i="5" s="1"/>
  <c r="AC615" i="5"/>
  <c r="B616" i="5"/>
  <c r="T616" i="5" s="1"/>
  <c r="B617" i="5"/>
  <c r="T617" i="5" s="1"/>
  <c r="B618" i="5"/>
  <c r="T618" i="5" s="1"/>
  <c r="AC618" i="5"/>
  <c r="B619" i="5"/>
  <c r="T619" i="5" s="1"/>
  <c r="AC619" i="5"/>
  <c r="B620" i="5"/>
  <c r="T620" i="5" s="1"/>
  <c r="B621" i="5"/>
  <c r="T621" i="5" s="1"/>
  <c r="B622" i="5"/>
  <c r="T622" i="5" s="1"/>
  <c r="AC622" i="5"/>
  <c r="B623" i="5"/>
  <c r="T623" i="5" s="1"/>
  <c r="AC623" i="5"/>
  <c r="B624" i="5"/>
  <c r="T624" i="5" s="1"/>
  <c r="B625" i="5"/>
  <c r="T625" i="5" s="1"/>
  <c r="B626" i="5"/>
  <c r="T626" i="5" s="1"/>
  <c r="AC626" i="5"/>
  <c r="B627" i="5"/>
  <c r="T627" i="5" s="1"/>
  <c r="AC627" i="5"/>
  <c r="B628" i="5"/>
  <c r="T628" i="5" s="1"/>
  <c r="B629" i="5"/>
  <c r="T629" i="5" s="1"/>
  <c r="B630" i="5"/>
  <c r="T630" i="5" s="1"/>
  <c r="AC630" i="5"/>
  <c r="B631" i="5"/>
  <c r="T631" i="5" s="1"/>
  <c r="AC631" i="5"/>
  <c r="B632" i="5"/>
  <c r="T632" i="5" s="1"/>
  <c r="B633" i="5"/>
  <c r="T633" i="5" s="1"/>
  <c r="B634" i="5"/>
  <c r="T634" i="5" s="1"/>
  <c r="AC634" i="5"/>
  <c r="B635" i="5"/>
  <c r="T635" i="5" s="1"/>
  <c r="AC635" i="5"/>
  <c r="B636" i="5"/>
  <c r="T636" i="5" s="1"/>
  <c r="B637" i="5"/>
  <c r="T637" i="5" s="1"/>
  <c r="B638" i="5"/>
  <c r="T638" i="5" s="1"/>
  <c r="AC638" i="5"/>
  <c r="B639" i="5"/>
  <c r="T639" i="5" s="1"/>
  <c r="AC639" i="5"/>
  <c r="B640" i="5"/>
  <c r="T640" i="5" s="1"/>
  <c r="B641" i="5"/>
  <c r="T641" i="5" s="1"/>
  <c r="B642" i="5"/>
  <c r="T642" i="5" s="1"/>
  <c r="AC642" i="5"/>
  <c r="B643" i="5"/>
  <c r="T643" i="5" s="1"/>
  <c r="AC643" i="5"/>
  <c r="B644" i="5"/>
  <c r="T644" i="5" s="1"/>
  <c r="B645" i="5"/>
  <c r="T645" i="5" s="1"/>
  <c r="B646" i="5"/>
  <c r="T646" i="5" s="1"/>
  <c r="AC646" i="5"/>
  <c r="B647" i="5"/>
  <c r="T647" i="5" s="1"/>
  <c r="AC647" i="5"/>
  <c r="B648" i="5"/>
  <c r="T648" i="5" s="1"/>
  <c r="B649" i="5"/>
  <c r="T649" i="5" s="1"/>
  <c r="B650" i="5"/>
  <c r="T650" i="5" s="1"/>
  <c r="AC650" i="5"/>
  <c r="B651" i="5"/>
  <c r="T651" i="5" s="1"/>
  <c r="AC651" i="5"/>
  <c r="B652" i="5"/>
  <c r="T652" i="5" s="1"/>
  <c r="B653" i="5"/>
  <c r="T653" i="5" s="1"/>
  <c r="B654" i="5"/>
  <c r="T654" i="5" s="1"/>
  <c r="AC654" i="5"/>
  <c r="B655" i="5"/>
  <c r="T655" i="5" s="1"/>
  <c r="AC655" i="5"/>
  <c r="B656" i="5"/>
  <c r="T656" i="5" s="1"/>
  <c r="B657" i="5"/>
  <c r="T657" i="5" s="1"/>
  <c r="B658" i="5"/>
  <c r="T658" i="5" s="1"/>
  <c r="AC658" i="5"/>
  <c r="B659" i="5"/>
  <c r="T659" i="5" s="1"/>
  <c r="AC659" i="5"/>
  <c r="B660" i="5"/>
  <c r="T660" i="5" s="1"/>
  <c r="B661" i="5"/>
  <c r="T661" i="5" s="1"/>
  <c r="B662" i="5"/>
  <c r="T662" i="5" s="1"/>
  <c r="AC662" i="5"/>
  <c r="B663" i="5"/>
  <c r="T663" i="5" s="1"/>
  <c r="AC663" i="5"/>
  <c r="B664" i="5"/>
  <c r="T664" i="5" s="1"/>
  <c r="B665" i="5"/>
  <c r="T665" i="5" s="1"/>
  <c r="B666" i="5"/>
  <c r="T666" i="5" s="1"/>
  <c r="AC666" i="5"/>
  <c r="B667" i="5"/>
  <c r="T667" i="5" s="1"/>
  <c r="AC667" i="5"/>
  <c r="B668" i="5"/>
  <c r="T668" i="5" s="1"/>
  <c r="B669" i="5"/>
  <c r="T669" i="5" s="1"/>
  <c r="B670" i="5"/>
  <c r="T670" i="5" s="1"/>
  <c r="AC670" i="5"/>
  <c r="B671" i="5"/>
  <c r="T671" i="5" s="1"/>
  <c r="AC671" i="5"/>
  <c r="B672" i="5"/>
  <c r="T672" i="5" s="1"/>
  <c r="B673" i="5"/>
  <c r="T673" i="5" s="1"/>
  <c r="B674" i="5"/>
  <c r="T674" i="5" s="1"/>
  <c r="AC674" i="5"/>
  <c r="B675" i="5"/>
  <c r="T675" i="5" s="1"/>
  <c r="AC675" i="5"/>
  <c r="B676" i="5"/>
  <c r="T676" i="5" s="1"/>
  <c r="B677" i="5"/>
  <c r="T677" i="5" s="1"/>
  <c r="B678" i="5"/>
  <c r="T678" i="5" s="1"/>
  <c r="AC678" i="5"/>
  <c r="B679" i="5"/>
  <c r="T679" i="5" s="1"/>
  <c r="AC679" i="5"/>
  <c r="B680" i="5"/>
  <c r="T680" i="5" s="1"/>
  <c r="B681" i="5"/>
  <c r="T681" i="5" s="1"/>
  <c r="B682" i="5"/>
  <c r="T682" i="5" s="1"/>
  <c r="AC682" i="5"/>
  <c r="B683" i="5"/>
  <c r="T683" i="5" s="1"/>
  <c r="AC683" i="5"/>
  <c r="B684" i="5"/>
  <c r="T684" i="5" s="1"/>
  <c r="B685" i="5"/>
  <c r="T685" i="5" s="1"/>
  <c r="B686" i="5"/>
  <c r="T686" i="5" s="1"/>
  <c r="AC686" i="5"/>
  <c r="B687" i="5"/>
  <c r="T687" i="5" s="1"/>
  <c r="AC687" i="5"/>
  <c r="B688" i="5"/>
  <c r="T688" i="5" s="1"/>
  <c r="B689" i="5"/>
  <c r="T689" i="5" s="1"/>
  <c r="B690" i="5"/>
  <c r="T690" i="5" s="1"/>
  <c r="AC690" i="5"/>
  <c r="B691" i="5"/>
  <c r="T691" i="5" s="1"/>
  <c r="AC691" i="5"/>
  <c r="B692" i="5"/>
  <c r="T692" i="5" s="1"/>
  <c r="B693" i="5"/>
  <c r="T693" i="5" s="1"/>
  <c r="B694" i="5"/>
  <c r="T694" i="5" s="1"/>
  <c r="AC694" i="5"/>
  <c r="B695" i="5"/>
  <c r="T695" i="5" s="1"/>
  <c r="AC695" i="5"/>
  <c r="B696" i="5"/>
  <c r="T696" i="5" s="1"/>
  <c r="B697" i="5"/>
  <c r="T697" i="5" s="1"/>
  <c r="B698" i="5"/>
  <c r="T698" i="5" s="1"/>
  <c r="AC698" i="5"/>
  <c r="B699" i="5"/>
  <c r="T699" i="5" s="1"/>
  <c r="AC699" i="5"/>
  <c r="B700" i="5"/>
  <c r="T700" i="5" s="1"/>
  <c r="B701" i="5"/>
  <c r="T701" i="5" s="1"/>
  <c r="B702" i="5"/>
  <c r="T702" i="5" s="1"/>
  <c r="AC702" i="5"/>
  <c r="B703" i="5"/>
  <c r="T703" i="5" s="1"/>
  <c r="AC703" i="5"/>
  <c r="B704" i="5"/>
  <c r="T704" i="5" s="1"/>
  <c r="B705" i="5"/>
  <c r="T705" i="5" s="1"/>
  <c r="B706" i="5"/>
  <c r="T706" i="5" s="1"/>
  <c r="AC706" i="5"/>
  <c r="B707" i="5"/>
  <c r="T707" i="5" s="1"/>
  <c r="AC707" i="5"/>
  <c r="B708" i="5"/>
  <c r="T708" i="5" s="1"/>
  <c r="B709" i="5"/>
  <c r="T709" i="5" s="1"/>
  <c r="B710" i="5"/>
  <c r="T710" i="5" s="1"/>
  <c r="AC710" i="5"/>
  <c r="B711" i="5"/>
  <c r="T711" i="5" s="1"/>
  <c r="AC711" i="5"/>
  <c r="B712" i="5"/>
  <c r="T712" i="5" s="1"/>
  <c r="B713" i="5"/>
  <c r="T713" i="5" s="1"/>
  <c r="B714" i="5"/>
  <c r="T714" i="5" s="1"/>
  <c r="AC714" i="5"/>
  <c r="B715" i="5"/>
  <c r="T715" i="5" s="1"/>
  <c r="AC715" i="5"/>
  <c r="B716" i="5"/>
  <c r="T716" i="5" s="1"/>
  <c r="B717" i="5"/>
  <c r="T717" i="5" s="1"/>
  <c r="B718" i="5"/>
  <c r="T718" i="5" s="1"/>
  <c r="AC718" i="5"/>
  <c r="B719" i="5"/>
  <c r="T719" i="5" s="1"/>
  <c r="AC719" i="5"/>
  <c r="B720" i="5"/>
  <c r="T720" i="5" s="1"/>
  <c r="B721" i="5"/>
  <c r="T721" i="5" s="1"/>
  <c r="B722" i="5"/>
  <c r="T722" i="5" s="1"/>
  <c r="AC722" i="5"/>
  <c r="B723" i="5"/>
  <c r="T723" i="5" s="1"/>
  <c r="AC723" i="5"/>
  <c r="B724" i="5"/>
  <c r="T724" i="5" s="1"/>
  <c r="B725" i="5"/>
  <c r="T725" i="5" s="1"/>
  <c r="B726" i="5"/>
  <c r="T726" i="5" s="1"/>
  <c r="AC726" i="5"/>
  <c r="B727" i="5"/>
  <c r="T727" i="5" s="1"/>
  <c r="AC727" i="5"/>
  <c r="B728" i="5"/>
  <c r="T728" i="5" s="1"/>
  <c r="B729" i="5"/>
  <c r="T729" i="5" s="1"/>
  <c r="B730" i="5"/>
  <c r="T730" i="5" s="1"/>
  <c r="AC730" i="5"/>
  <c r="B731" i="5"/>
  <c r="T731" i="5" s="1"/>
  <c r="AC731" i="5"/>
  <c r="B732" i="5"/>
  <c r="T732" i="5" s="1"/>
  <c r="B733" i="5"/>
  <c r="T733" i="5" s="1"/>
  <c r="B734" i="5"/>
  <c r="T734" i="5" s="1"/>
  <c r="AC734" i="5"/>
  <c r="B735" i="5"/>
  <c r="T735" i="5" s="1"/>
  <c r="AC735" i="5"/>
  <c r="B736" i="5"/>
  <c r="T736" i="5" s="1"/>
  <c r="B737" i="5"/>
  <c r="T737" i="5" s="1"/>
  <c r="B738" i="5"/>
  <c r="T738" i="5" s="1"/>
  <c r="AC738" i="5"/>
  <c r="B739" i="5"/>
  <c r="T739" i="5" s="1"/>
  <c r="AC739" i="5"/>
  <c r="B740" i="5"/>
  <c r="T740" i="5" s="1"/>
  <c r="B741" i="5"/>
  <c r="T741" i="5" s="1"/>
  <c r="B742" i="5"/>
  <c r="T742" i="5" s="1"/>
  <c r="AC742" i="5"/>
  <c r="B743" i="5"/>
  <c r="T743" i="5" s="1"/>
  <c r="AC743" i="5"/>
  <c r="B744" i="5"/>
  <c r="T744" i="5" s="1"/>
  <c r="B745" i="5"/>
  <c r="T745" i="5" s="1"/>
  <c r="B746" i="5"/>
  <c r="T746" i="5" s="1"/>
  <c r="AC746" i="5"/>
  <c r="B747" i="5"/>
  <c r="T747" i="5" s="1"/>
  <c r="AC747" i="5"/>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B1691" i="5"/>
  <c r="B1692" i="5"/>
  <c r="T1692" i="5" s="1"/>
  <c r="B1693" i="5"/>
  <c r="T1693" i="5" s="1"/>
  <c r="AC1693" i="5"/>
  <c r="B1694" i="5"/>
  <c r="B1695" i="5"/>
  <c r="B1696" i="5"/>
  <c r="T1696" i="5" s="1"/>
  <c r="B1697" i="5"/>
  <c r="T1697" i="5" s="1"/>
  <c r="B1698" i="5"/>
  <c r="B1699" i="5"/>
  <c r="B1700" i="5"/>
  <c r="B1701" i="5"/>
  <c r="T1701" i="5" s="1"/>
  <c r="B1702" i="5"/>
  <c r="B1703" i="5"/>
  <c r="B1704" i="5"/>
  <c r="T1704" i="5" s="1"/>
  <c r="AC1704" i="5"/>
  <c r="B1705" i="5"/>
  <c r="B1706" i="5"/>
  <c r="B1707" i="5"/>
  <c r="B1708" i="5"/>
  <c r="T1708" i="5" s="1"/>
  <c r="B1709" i="5"/>
  <c r="T1709" i="5" s="1"/>
  <c r="B1710" i="5"/>
  <c r="B1711" i="5"/>
  <c r="B1712" i="5"/>
  <c r="T1712" i="5" s="1"/>
  <c r="B1713" i="5"/>
  <c r="T1713" i="5" s="1"/>
  <c r="B1714" i="5"/>
  <c r="B1715" i="5"/>
  <c r="B1716" i="5"/>
  <c r="B1717" i="5"/>
  <c r="T1717" i="5" s="1"/>
  <c r="B1718" i="5"/>
  <c r="B1719" i="5"/>
  <c r="B1720" i="5"/>
  <c r="T1720" i="5" s="1"/>
  <c r="B1721" i="5"/>
  <c r="B1722" i="5"/>
  <c r="B1723" i="5"/>
  <c r="B1724" i="5"/>
  <c r="T1724" i="5" s="1"/>
  <c r="B1725" i="5"/>
  <c r="T1725" i="5" s="1"/>
  <c r="B1726" i="5"/>
  <c r="B1727" i="5"/>
  <c r="B1728" i="5"/>
  <c r="T1728" i="5" s="1"/>
  <c r="B1729" i="5"/>
  <c r="T1729" i="5" s="1"/>
  <c r="B1730" i="5"/>
  <c r="B1731" i="5"/>
  <c r="B1732" i="5"/>
  <c r="B1733" i="5"/>
  <c r="T1733" i="5" s="1"/>
  <c r="B1734" i="5"/>
  <c r="B1735" i="5"/>
  <c r="B1736" i="5"/>
  <c r="T1736" i="5" s="1"/>
  <c r="B1737" i="5"/>
  <c r="B1738" i="5"/>
  <c r="B1739" i="5"/>
  <c r="B1740" i="5"/>
  <c r="T1740" i="5" s="1"/>
  <c r="B1741" i="5"/>
  <c r="T1741" i="5" s="1"/>
  <c r="B1742" i="5"/>
  <c r="B1743" i="5"/>
  <c r="B1744" i="5"/>
  <c r="T1744" i="5" s="1"/>
  <c r="B1745" i="5"/>
  <c r="T1745" i="5" s="1"/>
  <c r="B1746" i="5"/>
  <c r="B1747" i="5"/>
  <c r="B1748" i="5"/>
  <c r="B1749" i="5"/>
  <c r="T1749" i="5" s="1"/>
  <c r="B1750" i="5"/>
  <c r="B1751" i="5"/>
  <c r="B1752" i="5"/>
  <c r="T1752" i="5" s="1"/>
  <c r="B1753" i="5"/>
  <c r="B1754" i="5"/>
  <c r="B1755" i="5"/>
  <c r="B1756" i="5"/>
  <c r="T1756" i="5" s="1"/>
  <c r="B1757" i="5"/>
  <c r="T1757" i="5" s="1"/>
  <c r="B1758" i="5"/>
  <c r="B1759" i="5"/>
  <c r="B1760" i="5"/>
  <c r="T1760" i="5" s="1"/>
  <c r="B1761" i="5"/>
  <c r="T1761" i="5" s="1"/>
  <c r="B1762" i="5"/>
  <c r="B1763" i="5"/>
  <c r="B1764" i="5"/>
  <c r="B1765" i="5"/>
  <c r="T1765" i="5" s="1"/>
  <c r="B1766" i="5"/>
  <c r="B1767" i="5"/>
  <c r="B1768" i="5"/>
  <c r="T1768" i="5" s="1"/>
  <c r="B1769" i="5"/>
  <c r="B1770" i="5"/>
  <c r="B1771" i="5"/>
  <c r="B1772" i="5"/>
  <c r="T1772" i="5" s="1"/>
  <c r="B1773" i="5"/>
  <c r="T1773" i="5" s="1"/>
  <c r="B1774" i="5"/>
  <c r="B1775" i="5"/>
  <c r="B1776" i="5"/>
  <c r="T1776" i="5" s="1"/>
  <c r="B1777" i="5"/>
  <c r="T1777" i="5" s="1"/>
  <c r="B1778" i="5"/>
  <c r="B1779" i="5"/>
  <c r="B1780" i="5"/>
  <c r="B1781" i="5"/>
  <c r="T1781" i="5" s="1"/>
  <c r="B1782" i="5"/>
  <c r="B1783" i="5"/>
  <c r="B1784" i="5"/>
  <c r="T1784" i="5" s="1"/>
  <c r="B1785" i="5"/>
  <c r="B1786" i="5"/>
  <c r="B1787" i="5"/>
  <c r="T1787" i="5" s="1"/>
  <c r="AC1787" i="5"/>
  <c r="B1788" i="5"/>
  <c r="T1788" i="5" s="1"/>
  <c r="AC1788" i="5"/>
  <c r="B1789" i="5"/>
  <c r="T1789" i="5" s="1"/>
  <c r="AC1789" i="5"/>
  <c r="B1790" i="5"/>
  <c r="T1790" i="5" s="1"/>
  <c r="B1791" i="5"/>
  <c r="T1791" i="5" s="1"/>
  <c r="AC1791" i="5"/>
  <c r="B1792" i="5"/>
  <c r="T1792" i="5" s="1"/>
  <c r="AC1792" i="5"/>
  <c r="B1793" i="5"/>
  <c r="T1793" i="5" s="1"/>
  <c r="AC1793" i="5"/>
  <c r="B1794" i="5"/>
  <c r="T1794" i="5" s="1"/>
  <c r="B1795" i="5"/>
  <c r="T1795" i="5" s="1"/>
  <c r="AC1795" i="5"/>
  <c r="B1796" i="5"/>
  <c r="T1796" i="5" s="1"/>
  <c r="AC1796" i="5"/>
  <c r="B1797" i="5"/>
  <c r="T1797" i="5" s="1"/>
  <c r="AC1797" i="5"/>
  <c r="B1798" i="5"/>
  <c r="T1798" i="5" s="1"/>
  <c r="B1799" i="5"/>
  <c r="T1799" i="5" s="1"/>
  <c r="AC1799" i="5"/>
  <c r="B1800" i="5"/>
  <c r="T1800" i="5" s="1"/>
  <c r="AC1800" i="5"/>
  <c r="B1801" i="5"/>
  <c r="T1801" i="5" s="1"/>
  <c r="AC1801" i="5"/>
  <c r="B1802" i="5"/>
  <c r="T1802" i="5" s="1"/>
  <c r="B1803" i="5"/>
  <c r="T1803" i="5" s="1"/>
  <c r="AC1803" i="5"/>
  <c r="B1804" i="5"/>
  <c r="T1804" i="5" s="1"/>
  <c r="AC1804" i="5"/>
  <c r="B1805" i="5"/>
  <c r="T1805" i="5" s="1"/>
  <c r="AC1805" i="5"/>
  <c r="B1806" i="5"/>
  <c r="T1806" i="5" s="1"/>
  <c r="B1807" i="5"/>
  <c r="T1807" i="5" s="1"/>
  <c r="AC1807" i="5"/>
  <c r="B1808" i="5"/>
  <c r="T1808" i="5" s="1"/>
  <c r="AC1808" i="5"/>
  <c r="B1809" i="5"/>
  <c r="T1809" i="5" s="1"/>
  <c r="AC1809" i="5"/>
  <c r="B1810" i="5"/>
  <c r="T1810" i="5" s="1"/>
  <c r="B1811" i="5"/>
  <c r="T1811" i="5" s="1"/>
  <c r="AC1811" i="5"/>
  <c r="B1812" i="5"/>
  <c r="T1812" i="5" s="1"/>
  <c r="AC1812" i="5"/>
  <c r="B1813" i="5"/>
  <c r="T1813" i="5" s="1"/>
  <c r="AC1813" i="5"/>
  <c r="B1814" i="5"/>
  <c r="T1814" i="5" s="1"/>
  <c r="B1815" i="5"/>
  <c r="T1815" i="5" s="1"/>
  <c r="AC1815" i="5"/>
  <c r="B1816" i="5"/>
  <c r="T1816" i="5" s="1"/>
  <c r="AC1816" i="5"/>
  <c r="B1817" i="5"/>
  <c r="T1817" i="5" s="1"/>
  <c r="AC1817" i="5"/>
  <c r="B1818" i="5"/>
  <c r="T1818" i="5" s="1"/>
  <c r="B1819" i="5"/>
  <c r="T1819" i="5" s="1"/>
  <c r="AC1819" i="5"/>
  <c r="B1820" i="5"/>
  <c r="T1820" i="5" s="1"/>
  <c r="AC1820" i="5"/>
  <c r="B1821" i="5"/>
  <c r="T1821" i="5" s="1"/>
  <c r="AC1821" i="5"/>
  <c r="B1822" i="5"/>
  <c r="T1822" i="5" s="1"/>
  <c r="B1823" i="5"/>
  <c r="T1823" i="5" s="1"/>
  <c r="AC1823" i="5"/>
  <c r="B1824" i="5"/>
  <c r="T1824" i="5" s="1"/>
  <c r="AC1824" i="5"/>
  <c r="B1825" i="5"/>
  <c r="T1825" i="5" s="1"/>
  <c r="AC1825" i="5"/>
  <c r="B1826" i="5"/>
  <c r="T1826" i="5" s="1"/>
  <c r="B1827" i="5"/>
  <c r="T1827" i="5" s="1"/>
  <c r="AC1827" i="5"/>
  <c r="B1828" i="5"/>
  <c r="T1828" i="5" s="1"/>
  <c r="AC1828" i="5"/>
  <c r="B1829" i="5"/>
  <c r="T1829" i="5" s="1"/>
  <c r="AC1829" i="5"/>
  <c r="B1830" i="5"/>
  <c r="T1830" i="5" s="1"/>
  <c r="B1831" i="5"/>
  <c r="T1831" i="5" s="1"/>
  <c r="AC1831" i="5"/>
  <c r="B1832" i="5"/>
  <c r="T1832" i="5" s="1"/>
  <c r="AC1832" i="5"/>
  <c r="B1833" i="5"/>
  <c r="T1833" i="5" s="1"/>
  <c r="AC1833" i="5"/>
  <c r="B1834" i="5"/>
  <c r="T1834" i="5" s="1"/>
  <c r="B1835" i="5"/>
  <c r="T1835" i="5" s="1"/>
  <c r="AC1835" i="5"/>
  <c r="B1836" i="5"/>
  <c r="T1836" i="5" s="1"/>
  <c r="AC1836" i="5"/>
  <c r="B1837" i="5"/>
  <c r="T1837" i="5" s="1"/>
  <c r="AC1837" i="5"/>
  <c r="B1838" i="5"/>
  <c r="T1838" i="5" s="1"/>
  <c r="B1839" i="5"/>
  <c r="T1839" i="5" s="1"/>
  <c r="AC1839" i="5"/>
  <c r="B1840" i="5"/>
  <c r="T1840" i="5" s="1"/>
  <c r="AC1840" i="5"/>
  <c r="B1841" i="5"/>
  <c r="T1841" i="5" s="1"/>
  <c r="AC1841" i="5"/>
  <c r="B1842" i="5"/>
  <c r="T1842" i="5" s="1"/>
  <c r="B1843" i="5"/>
  <c r="T1843" i="5" s="1"/>
  <c r="AC1843" i="5"/>
  <c r="B1844" i="5"/>
  <c r="T1844" i="5" s="1"/>
  <c r="AC1844" i="5"/>
  <c r="B1845" i="5"/>
  <c r="T1845" i="5" s="1"/>
  <c r="AC1845" i="5"/>
  <c r="B1846" i="5"/>
  <c r="T1846" i="5" s="1"/>
  <c r="B1847" i="5"/>
  <c r="T1847" i="5" s="1"/>
  <c r="AC1847" i="5"/>
  <c r="B1848" i="5"/>
  <c r="T1848" i="5" s="1"/>
  <c r="AC1848" i="5"/>
  <c r="B1849" i="5"/>
  <c r="T1849" i="5" s="1"/>
  <c r="AC1849" i="5"/>
  <c r="B1850" i="5"/>
  <c r="T1850" i="5" s="1"/>
  <c r="B1851" i="5"/>
  <c r="T1851" i="5" s="1"/>
  <c r="AC1851" i="5"/>
  <c r="B1852" i="5"/>
  <c r="T1852" i="5" s="1"/>
  <c r="AC1852" i="5"/>
  <c r="B1853" i="5"/>
  <c r="T1853" i="5" s="1"/>
  <c r="AC1853" i="5"/>
  <c r="B1854" i="5"/>
  <c r="T1854" i="5" s="1"/>
  <c r="B1855" i="5"/>
  <c r="T1855" i="5" s="1"/>
  <c r="AC1855" i="5"/>
  <c r="B1856" i="5"/>
  <c r="T1856" i="5" s="1"/>
  <c r="AC1856" i="5"/>
  <c r="B1857" i="5"/>
  <c r="T1857" i="5" s="1"/>
  <c r="AC1857" i="5"/>
  <c r="B1858" i="5"/>
  <c r="T1858" i="5" s="1"/>
  <c r="B1859" i="5"/>
  <c r="T1859" i="5" s="1"/>
  <c r="AC1859" i="5"/>
  <c r="B1860" i="5"/>
  <c r="T1860" i="5" s="1"/>
  <c r="AC1860" i="5"/>
  <c r="B1861" i="5"/>
  <c r="T1861" i="5" s="1"/>
  <c r="AC1861" i="5"/>
  <c r="B1862" i="5"/>
  <c r="T1862" i="5" s="1"/>
  <c r="B1863" i="5"/>
  <c r="T1863" i="5" s="1"/>
  <c r="AC1863" i="5"/>
  <c r="B1864" i="5"/>
  <c r="T1864" i="5" s="1"/>
  <c r="AC1864" i="5"/>
  <c r="B1865" i="5"/>
  <c r="T1865" i="5" s="1"/>
  <c r="AC1865" i="5"/>
  <c r="B1866" i="5"/>
  <c r="T1866" i="5" s="1"/>
  <c r="B1867" i="5"/>
  <c r="T1867" i="5" s="1"/>
  <c r="AC1867" i="5"/>
  <c r="B1868" i="5"/>
  <c r="T1868" i="5" s="1"/>
  <c r="AC1868" i="5"/>
  <c r="B1869" i="5"/>
  <c r="T1869" i="5" s="1"/>
  <c r="AC1869" i="5"/>
  <c r="B1870" i="5"/>
  <c r="T1870" i="5" s="1"/>
  <c r="B1871" i="5"/>
  <c r="T1871" i="5" s="1"/>
  <c r="AC1871" i="5"/>
  <c r="B1872" i="5"/>
  <c r="T1872" i="5" s="1"/>
  <c r="AC1872" i="5"/>
  <c r="B1873" i="5"/>
  <c r="T1873" i="5" s="1"/>
  <c r="AC1873" i="5"/>
  <c r="B1874" i="5"/>
  <c r="T1874" i="5" s="1"/>
  <c r="B1875" i="5"/>
  <c r="T1875" i="5" s="1"/>
  <c r="AC1875" i="5"/>
  <c r="B1876" i="5"/>
  <c r="T1876" i="5" s="1"/>
  <c r="AC1876" i="5"/>
  <c r="B1877" i="5"/>
  <c r="T1877" i="5" s="1"/>
  <c r="AC1877" i="5"/>
  <c r="B1878" i="5"/>
  <c r="T1878" i="5" s="1"/>
  <c r="B1879" i="5"/>
  <c r="T1879" i="5" s="1"/>
  <c r="AC1879" i="5"/>
  <c r="B1880" i="5"/>
  <c r="T1880" i="5" s="1"/>
  <c r="AC1880" i="5"/>
  <c r="B1881" i="5"/>
  <c r="T1881" i="5" s="1"/>
  <c r="AC1881" i="5"/>
  <c r="B1882" i="5"/>
  <c r="T1882" i="5" s="1"/>
  <c r="B1883" i="5"/>
  <c r="T1883" i="5" s="1"/>
  <c r="AC1883" i="5"/>
  <c r="B1884" i="5"/>
  <c r="T1884" i="5" s="1"/>
  <c r="AC1884" i="5"/>
  <c r="B1885" i="5"/>
  <c r="T1885" i="5" s="1"/>
  <c r="AC1885" i="5"/>
  <c r="B1886" i="5"/>
  <c r="B1887" i="5"/>
  <c r="T1887" i="5" s="1"/>
  <c r="AC1887" i="5"/>
  <c r="B1888" i="5"/>
  <c r="T1888" i="5" s="1"/>
  <c r="AC1888" i="5"/>
  <c r="B1889" i="5"/>
  <c r="T1889" i="5" s="1"/>
  <c r="AC1889" i="5"/>
  <c r="B1890" i="5"/>
  <c r="B1891" i="5"/>
  <c r="T1891" i="5" s="1"/>
  <c r="AC1891" i="5"/>
  <c r="B1892" i="5"/>
  <c r="T1892" i="5" s="1"/>
  <c r="AC1892" i="5"/>
  <c r="B1893" i="5"/>
  <c r="T1893" i="5" s="1"/>
  <c r="AC1893" i="5"/>
  <c r="B1894" i="5"/>
  <c r="B1895" i="5"/>
  <c r="T1895" i="5" s="1"/>
  <c r="AC1895" i="5"/>
  <c r="B1896" i="5"/>
  <c r="T1896" i="5" s="1"/>
  <c r="AC1896" i="5"/>
  <c r="B1897" i="5"/>
  <c r="T1897" i="5" s="1"/>
  <c r="AC1897" i="5"/>
  <c r="B1898" i="5"/>
  <c r="B1899" i="5"/>
  <c r="T1899" i="5" s="1"/>
  <c r="AC1899" i="5"/>
  <c r="B1900" i="5"/>
  <c r="T1900" i="5" s="1"/>
  <c r="AC1900" i="5"/>
  <c r="B1901" i="5"/>
  <c r="T1901" i="5" s="1"/>
  <c r="AC1901" i="5"/>
  <c r="B1902" i="5"/>
  <c r="B1903" i="5"/>
  <c r="T1903" i="5" s="1"/>
  <c r="AC1903" i="5"/>
  <c r="B1904" i="5"/>
  <c r="T1904" i="5" s="1"/>
  <c r="AC1904" i="5"/>
  <c r="B1905" i="5"/>
  <c r="T1905" i="5" s="1"/>
  <c r="AC1905" i="5"/>
  <c r="B1906" i="5"/>
  <c r="B1907" i="5"/>
  <c r="T1907" i="5" s="1"/>
  <c r="AC1907" i="5"/>
  <c r="B1908" i="5"/>
  <c r="T1908" i="5" s="1"/>
  <c r="AC1908" i="5"/>
  <c r="B1909" i="5"/>
  <c r="T1909" i="5" s="1"/>
  <c r="AC1909" i="5"/>
  <c r="B1910" i="5"/>
  <c r="B1911" i="5"/>
  <c r="T1911" i="5" s="1"/>
  <c r="AC1911" i="5"/>
  <c r="B1912" i="5"/>
  <c r="T1912" i="5" s="1"/>
  <c r="AC1912" i="5"/>
  <c r="B1913" i="5"/>
  <c r="T1913" i="5" s="1"/>
  <c r="AC1913" i="5"/>
  <c r="B1914" i="5"/>
  <c r="B1915" i="5"/>
  <c r="T1915" i="5" s="1"/>
  <c r="AC1915" i="5"/>
  <c r="B1916" i="5"/>
  <c r="T1916" i="5" s="1"/>
  <c r="AC1916" i="5"/>
  <c r="B1917" i="5"/>
  <c r="T1917" i="5" s="1"/>
  <c r="AC1917" i="5"/>
  <c r="B1918" i="5"/>
  <c r="B1919" i="5"/>
  <c r="T1919" i="5" s="1"/>
  <c r="AC1919" i="5"/>
  <c r="B1920" i="5"/>
  <c r="T1920" i="5" s="1"/>
  <c r="AC1920" i="5"/>
  <c r="B1921" i="5"/>
  <c r="T1921" i="5" s="1"/>
  <c r="AC1921" i="5"/>
  <c r="B1922" i="5"/>
  <c r="B1923" i="5"/>
  <c r="T1923" i="5" s="1"/>
  <c r="AC1923" i="5"/>
  <c r="B1924" i="5"/>
  <c r="T1924" i="5" s="1"/>
  <c r="AC1924" i="5"/>
  <c r="B1925" i="5"/>
  <c r="T1925" i="5" s="1"/>
  <c r="AC1925" i="5"/>
  <c r="B1926" i="5"/>
  <c r="B1927" i="5"/>
  <c r="T1927" i="5" s="1"/>
  <c r="AC1927" i="5"/>
  <c r="B1928" i="5"/>
  <c r="T1928" i="5" s="1"/>
  <c r="AC1928" i="5"/>
  <c r="B1929" i="5"/>
  <c r="T1929" i="5" s="1"/>
  <c r="B1930" i="5"/>
  <c r="B1931" i="5"/>
  <c r="T1931" i="5" s="1"/>
  <c r="AC1931" i="5"/>
  <c r="B1932" i="5"/>
  <c r="T1932" i="5" s="1"/>
  <c r="AC1932" i="5"/>
  <c r="B1933" i="5"/>
  <c r="T1933" i="5" s="1"/>
  <c r="AC1933" i="5"/>
  <c r="B1934" i="5"/>
  <c r="B1935" i="5"/>
  <c r="T1935" i="5" s="1"/>
  <c r="AC1935" i="5"/>
  <c r="B1936" i="5"/>
  <c r="T1936" i="5" s="1"/>
  <c r="AC1936" i="5"/>
  <c r="B1937" i="5"/>
  <c r="T1937" i="5" s="1"/>
  <c r="AC1937" i="5"/>
  <c r="B1938" i="5"/>
  <c r="B1939" i="5"/>
  <c r="T1939" i="5" s="1"/>
  <c r="AC1939" i="5"/>
  <c r="B1940" i="5"/>
  <c r="T1940" i="5" s="1"/>
  <c r="AC1940" i="5"/>
  <c r="B1941" i="5"/>
  <c r="T1941" i="5" s="1"/>
  <c r="B1942" i="5"/>
  <c r="B1943" i="5"/>
  <c r="T1943" i="5" s="1"/>
  <c r="AC1943" i="5"/>
  <c r="B1944" i="5"/>
  <c r="T1944" i="5" s="1"/>
  <c r="AC1944" i="5"/>
  <c r="B1945" i="5"/>
  <c r="T1945" i="5" s="1"/>
  <c r="AC1945" i="5"/>
  <c r="B1946" i="5"/>
  <c r="B1947" i="5"/>
  <c r="T1947" i="5" s="1"/>
  <c r="AC1947" i="5"/>
  <c r="B1948" i="5"/>
  <c r="T1948" i="5" s="1"/>
  <c r="AC1948" i="5"/>
  <c r="B1949" i="5"/>
  <c r="T1949" i="5" s="1"/>
  <c r="B1950" i="5"/>
  <c r="B1951" i="5"/>
  <c r="T1951" i="5" s="1"/>
  <c r="AC1951" i="5"/>
  <c r="B1952" i="5"/>
  <c r="T1952" i="5" s="1"/>
  <c r="AC1952" i="5"/>
  <c r="B1953" i="5"/>
  <c r="T1953" i="5" s="1"/>
  <c r="AC1953" i="5"/>
  <c r="B1954" i="5"/>
  <c r="B1955" i="5"/>
  <c r="T1955" i="5" s="1"/>
  <c r="AC1955" i="5"/>
  <c r="B1956" i="5"/>
  <c r="T1956" i="5" s="1"/>
  <c r="AC1956" i="5"/>
  <c r="B1957" i="5"/>
  <c r="T1957" i="5" s="1"/>
  <c r="AC1957" i="5"/>
  <c r="B1958" i="5"/>
  <c r="B1959" i="5"/>
  <c r="T1959" i="5" s="1"/>
  <c r="AC1959" i="5"/>
  <c r="B1960" i="5"/>
  <c r="T1960" i="5" s="1"/>
  <c r="AC1960" i="5"/>
  <c r="B1961" i="5"/>
  <c r="T1961" i="5" s="1"/>
  <c r="B1962" i="5"/>
  <c r="B1963" i="5"/>
  <c r="T1963" i="5" s="1"/>
  <c r="AC1963" i="5"/>
  <c r="B1964" i="5"/>
  <c r="T1964" i="5" s="1"/>
  <c r="AC1964" i="5"/>
  <c r="B1965" i="5"/>
  <c r="T1965" i="5" s="1"/>
  <c r="AC1965" i="5"/>
  <c r="B1966" i="5"/>
  <c r="B1967" i="5"/>
  <c r="T1967" i="5" s="1"/>
  <c r="AC1967" i="5"/>
  <c r="B1968" i="5"/>
  <c r="T1968" i="5" s="1"/>
  <c r="AC1968" i="5"/>
  <c r="B1969" i="5"/>
  <c r="T1969" i="5" s="1"/>
  <c r="AC1969" i="5"/>
  <c r="B1970" i="5"/>
  <c r="B1971" i="5"/>
  <c r="T1971" i="5" s="1"/>
  <c r="AC1971" i="5"/>
  <c r="B1972" i="5"/>
  <c r="T1972" i="5" s="1"/>
  <c r="AC1972" i="5"/>
  <c r="B1973" i="5"/>
  <c r="T1973" i="5" s="1"/>
  <c r="B1974" i="5"/>
  <c r="B1975" i="5"/>
  <c r="T1975" i="5" s="1"/>
  <c r="AC1975" i="5"/>
  <c r="B1976" i="5"/>
  <c r="T1976" i="5" s="1"/>
  <c r="AC1976" i="5"/>
  <c r="B1977" i="5"/>
  <c r="T1977" i="5" s="1"/>
  <c r="AC1977" i="5"/>
  <c r="B1978" i="5"/>
  <c r="B1979" i="5"/>
  <c r="T1979" i="5" s="1"/>
  <c r="AC1979" i="5"/>
  <c r="B1980" i="5"/>
  <c r="T1980" i="5" s="1"/>
  <c r="AC1980" i="5"/>
  <c r="B1981" i="5"/>
  <c r="T1981" i="5" s="1"/>
  <c r="B1982" i="5"/>
  <c r="B1983" i="5"/>
  <c r="T1983" i="5" s="1"/>
  <c r="AC1983" i="5"/>
  <c r="B1984" i="5"/>
  <c r="T1984" i="5" s="1"/>
  <c r="AC1984" i="5"/>
  <c r="B1985" i="5"/>
  <c r="T1985" i="5" s="1"/>
  <c r="AC1985" i="5"/>
  <c r="B1986" i="5"/>
  <c r="B1987" i="5"/>
  <c r="T1987" i="5" s="1"/>
  <c r="AC1987" i="5"/>
  <c r="B1988" i="5"/>
  <c r="T1988" i="5" s="1"/>
  <c r="AC1988" i="5"/>
  <c r="B1989" i="5"/>
  <c r="T1989" i="5" s="1"/>
  <c r="AC1989" i="5"/>
  <c r="B1990" i="5"/>
  <c r="B1991" i="5"/>
  <c r="T1991" i="5" s="1"/>
  <c r="AC1991" i="5"/>
  <c r="B1992" i="5"/>
  <c r="T1992" i="5" s="1"/>
  <c r="AC1992" i="5"/>
  <c r="B1993" i="5"/>
  <c r="T1993" i="5" s="1"/>
  <c r="B1994" i="5"/>
  <c r="B1995" i="5"/>
  <c r="T1995" i="5" s="1"/>
  <c r="AC1995" i="5"/>
  <c r="B1996" i="5"/>
  <c r="T1996" i="5" s="1"/>
  <c r="AC1996" i="5"/>
  <c r="B1997" i="5"/>
  <c r="T1997" i="5" s="1"/>
  <c r="AC1997" i="5"/>
  <c r="B1998" i="5"/>
  <c r="B1999" i="5"/>
  <c r="T1999" i="5" s="1"/>
  <c r="AC1999" i="5"/>
  <c r="B2000" i="5"/>
  <c r="T2000" i="5" s="1"/>
  <c r="AC2000" i="5"/>
  <c r="B2001" i="5"/>
  <c r="T2001" i="5" s="1"/>
  <c r="AC2001" i="5"/>
  <c r="B2002" i="5"/>
  <c r="B2003" i="5"/>
  <c r="T2003" i="5" s="1"/>
  <c r="AC2003" i="5"/>
  <c r="B2004" i="5"/>
  <c r="T2004" i="5" s="1"/>
  <c r="AC2004" i="5"/>
  <c r="B2005" i="5"/>
  <c r="T2005" i="5" s="1"/>
  <c r="B2006" i="5"/>
  <c r="B2007" i="5"/>
  <c r="T2007" i="5" s="1"/>
  <c r="AC2007" i="5"/>
  <c r="B2008" i="5"/>
  <c r="T2008" i="5" s="1"/>
  <c r="AC2008" i="5"/>
  <c r="B2009" i="5"/>
  <c r="T2009" i="5" s="1"/>
  <c r="AC2009" i="5"/>
  <c r="B2010" i="5"/>
  <c r="B2011" i="5"/>
  <c r="T2011" i="5" s="1"/>
  <c r="AC2011" i="5"/>
  <c r="B2012" i="5"/>
  <c r="T2012" i="5" s="1"/>
  <c r="AC2012" i="5"/>
  <c r="B2013" i="5"/>
  <c r="T2013" i="5" s="1"/>
  <c r="B2014" i="5"/>
  <c r="B2015" i="5"/>
  <c r="T2015" i="5" s="1"/>
  <c r="AC2015" i="5"/>
  <c r="B2016" i="5"/>
  <c r="T2016" i="5" s="1"/>
  <c r="AC2016" i="5"/>
  <c r="B2017" i="5"/>
  <c r="T2017" i="5" s="1"/>
  <c r="AC2017" i="5"/>
  <c r="B2018" i="5"/>
  <c r="B2019" i="5"/>
  <c r="T2019" i="5" s="1"/>
  <c r="AC2019" i="5"/>
  <c r="B2020" i="5"/>
  <c r="T2020" i="5" s="1"/>
  <c r="AC2020" i="5"/>
  <c r="B2021" i="5"/>
  <c r="T2021" i="5" s="1"/>
  <c r="AC2021" i="5"/>
  <c r="B2022" i="5"/>
  <c r="B2023" i="5"/>
  <c r="T2023" i="5" s="1"/>
  <c r="AC2023" i="5"/>
  <c r="B2024" i="5"/>
  <c r="T2024" i="5" s="1"/>
  <c r="AC2024" i="5"/>
  <c r="B2025" i="5"/>
  <c r="T2025" i="5" s="1"/>
  <c r="B2026" i="5"/>
  <c r="B2027" i="5"/>
  <c r="T2027" i="5" s="1"/>
  <c r="AC2027" i="5"/>
  <c r="B2028" i="5"/>
  <c r="T2028" i="5" s="1"/>
  <c r="AC2028" i="5"/>
  <c r="B2029" i="5"/>
  <c r="T2029" i="5" s="1"/>
  <c r="AC2029" i="5"/>
  <c r="B2030" i="5"/>
  <c r="B2031" i="5"/>
  <c r="T2031" i="5" s="1"/>
  <c r="AC2031" i="5"/>
  <c r="B2032" i="5"/>
  <c r="T2032" i="5" s="1"/>
  <c r="AC2032" i="5"/>
  <c r="B2033" i="5"/>
  <c r="T2033" i="5" s="1"/>
  <c r="AC2033" i="5"/>
  <c r="B2034" i="5"/>
  <c r="B2035" i="5"/>
  <c r="T2035" i="5" s="1"/>
  <c r="AC2035" i="5"/>
  <c r="B2036" i="5"/>
  <c r="T2036" i="5" s="1"/>
  <c r="AC2036" i="5"/>
  <c r="B2037" i="5"/>
  <c r="T2037" i="5" s="1"/>
  <c r="B2038" i="5"/>
  <c r="B2039" i="5"/>
  <c r="T2039" i="5" s="1"/>
  <c r="AC2039" i="5"/>
  <c r="B2040" i="5"/>
  <c r="T2040" i="5" s="1"/>
  <c r="AC2040" i="5"/>
  <c r="B2041" i="5"/>
  <c r="T2041" i="5" s="1"/>
  <c r="AC2041" i="5"/>
  <c r="B2042" i="5"/>
  <c r="B2043" i="5"/>
  <c r="T2043" i="5" s="1"/>
  <c r="AC2043" i="5"/>
  <c r="B2044" i="5"/>
  <c r="T2044" i="5" s="1"/>
  <c r="AC2044" i="5"/>
  <c r="B2045" i="5"/>
  <c r="T2045" i="5" s="1"/>
  <c r="B2046" i="5"/>
  <c r="B2047" i="5"/>
  <c r="T2047" i="5" s="1"/>
  <c r="AC2047" i="5"/>
  <c r="B2048" i="5"/>
  <c r="T2048" i="5" s="1"/>
  <c r="AC2048" i="5"/>
  <c r="B2049" i="5"/>
  <c r="T2049" i="5" s="1"/>
  <c r="AC2049" i="5"/>
  <c r="B2050" i="5"/>
  <c r="B2051" i="5"/>
  <c r="T2051" i="5" s="1"/>
  <c r="AC2051" i="5"/>
  <c r="B2052" i="5"/>
  <c r="T2052" i="5" s="1"/>
  <c r="AC2052" i="5"/>
  <c r="B2053" i="5"/>
  <c r="T2053" i="5" s="1"/>
  <c r="AC2053" i="5"/>
  <c r="B2054" i="5"/>
  <c r="B2055" i="5"/>
  <c r="T2055" i="5" s="1"/>
  <c r="AC2055" i="5"/>
  <c r="B2056" i="5"/>
  <c r="T2056" i="5" s="1"/>
  <c r="AC2056" i="5"/>
  <c r="B2057" i="5"/>
  <c r="T2057" i="5" s="1"/>
  <c r="B2058" i="5"/>
  <c r="B2059" i="5"/>
  <c r="T2059" i="5" s="1"/>
  <c r="AC2059" i="5"/>
  <c r="B2060" i="5"/>
  <c r="T2060" i="5" s="1"/>
  <c r="AC2060" i="5"/>
  <c r="B2061" i="5"/>
  <c r="T2061" i="5" s="1"/>
  <c r="B2062" i="5"/>
  <c r="B2063" i="5"/>
  <c r="T2063" i="5" s="1"/>
  <c r="AC2063" i="5"/>
  <c r="B2064" i="5"/>
  <c r="T2064" i="5" s="1"/>
  <c r="AC2064" i="5"/>
  <c r="B2065" i="5"/>
  <c r="T2065" i="5" s="1"/>
  <c r="AC2065" i="5"/>
  <c r="B2066" i="5"/>
  <c r="B2067" i="5"/>
  <c r="T2067" i="5" s="1"/>
  <c r="AC2067" i="5"/>
  <c r="B2068" i="5"/>
  <c r="T2068" i="5" s="1"/>
  <c r="AC2068" i="5"/>
  <c r="B2069" i="5"/>
  <c r="T2069" i="5" s="1"/>
  <c r="B2070" i="5"/>
  <c r="B2071" i="5"/>
  <c r="T2071" i="5" s="1"/>
  <c r="AC2071" i="5"/>
  <c r="B2072" i="5"/>
  <c r="T2072" i="5" s="1"/>
  <c r="AC2072" i="5"/>
  <c r="B2073" i="5"/>
  <c r="T2073" i="5" s="1"/>
  <c r="AC2073" i="5"/>
  <c r="B2074" i="5"/>
  <c r="B2075" i="5"/>
  <c r="T2075" i="5" s="1"/>
  <c r="AC2075" i="5"/>
  <c r="B2076" i="5"/>
  <c r="T2076" i="5" s="1"/>
  <c r="AC2076" i="5"/>
  <c r="B2077" i="5"/>
  <c r="T2077" i="5" s="1"/>
  <c r="B2078" i="5"/>
  <c r="B2079" i="5"/>
  <c r="T2079" i="5" s="1"/>
  <c r="AC2079" i="5"/>
  <c r="B2080" i="5"/>
  <c r="T2080" i="5" s="1"/>
  <c r="AC2080" i="5"/>
  <c r="B2081" i="5"/>
  <c r="T2081" i="5" s="1"/>
  <c r="AC2081" i="5"/>
  <c r="B2082" i="5"/>
  <c r="B2083" i="5"/>
  <c r="T2083" i="5" s="1"/>
  <c r="AC2083" i="5"/>
  <c r="B2084" i="5"/>
  <c r="T2084" i="5" s="1"/>
  <c r="AC2084" i="5"/>
  <c r="B2085" i="5"/>
  <c r="T2085" i="5" s="1"/>
  <c r="AC2085" i="5"/>
  <c r="B2086" i="5"/>
  <c r="B2087" i="5"/>
  <c r="T2087" i="5" s="1"/>
  <c r="AC2087" i="5"/>
  <c r="B2088" i="5"/>
  <c r="T2088" i="5" s="1"/>
  <c r="AC2088" i="5"/>
  <c r="B2089" i="5"/>
  <c r="T2089" i="5" s="1"/>
  <c r="B2090" i="5"/>
  <c r="B2091" i="5"/>
  <c r="T2091" i="5" s="1"/>
  <c r="AC2091" i="5"/>
  <c r="B2092" i="5"/>
  <c r="T2092" i="5" s="1"/>
  <c r="AC2092" i="5"/>
  <c r="B2093" i="5"/>
  <c r="T2093" i="5" s="1"/>
  <c r="AC2093" i="5"/>
  <c r="B2094" i="5"/>
  <c r="B2095" i="5"/>
  <c r="T2095" i="5" s="1"/>
  <c r="AC2095" i="5"/>
  <c r="B2096" i="5"/>
  <c r="T2096" i="5" s="1"/>
  <c r="AC2096" i="5"/>
  <c r="B2097" i="5"/>
  <c r="T2097" i="5" s="1"/>
  <c r="AC2097" i="5"/>
  <c r="B2098" i="5"/>
  <c r="B2099" i="5"/>
  <c r="T2099" i="5" s="1"/>
  <c r="AC2099" i="5"/>
  <c r="B2100" i="5"/>
  <c r="T2100" i="5" s="1"/>
  <c r="AC2100" i="5"/>
  <c r="B2101" i="5"/>
  <c r="T2101" i="5" s="1"/>
  <c r="B2102" i="5"/>
  <c r="B2103" i="5"/>
  <c r="T2103" i="5" s="1"/>
  <c r="AC2103" i="5"/>
  <c r="B2104" i="5"/>
  <c r="T2104" i="5" s="1"/>
  <c r="AC2104" i="5"/>
  <c r="B2105" i="5"/>
  <c r="T2105" i="5" s="1"/>
  <c r="AC2105" i="5"/>
  <c r="B2106" i="5"/>
  <c r="B2107" i="5"/>
  <c r="T2107" i="5" s="1"/>
  <c r="AC2107" i="5"/>
  <c r="B2108" i="5"/>
  <c r="T2108" i="5" s="1"/>
  <c r="AC2108" i="5"/>
  <c r="B2109" i="5"/>
  <c r="T2109" i="5" s="1"/>
  <c r="B2110" i="5"/>
  <c r="B2111" i="5"/>
  <c r="T2111" i="5" s="1"/>
  <c r="AC2111" i="5"/>
  <c r="B2112" i="5"/>
  <c r="T2112" i="5" s="1"/>
  <c r="AC2112" i="5"/>
  <c r="B2113" i="5"/>
  <c r="T2113" i="5" s="1"/>
  <c r="AC2113" i="5"/>
  <c r="B2114" i="5"/>
  <c r="B2115" i="5"/>
  <c r="T2115" i="5" s="1"/>
  <c r="AC2115" i="5"/>
  <c r="B2116" i="5"/>
  <c r="T2116" i="5" s="1"/>
  <c r="AC2116" i="5"/>
  <c r="B2117" i="5"/>
  <c r="T2117" i="5" s="1"/>
  <c r="AC2117" i="5"/>
  <c r="B2118" i="5"/>
  <c r="B2119" i="5"/>
  <c r="T2119" i="5" s="1"/>
  <c r="AC2119" i="5"/>
  <c r="B2120" i="5"/>
  <c r="T2120" i="5" s="1"/>
  <c r="AC2120" i="5"/>
  <c r="B2121" i="5"/>
  <c r="T2121" i="5" s="1"/>
  <c r="B2122" i="5"/>
  <c r="B2123" i="5"/>
  <c r="T2123" i="5" s="1"/>
  <c r="AC2123" i="5"/>
  <c r="B2124" i="5"/>
  <c r="T2124" i="5" s="1"/>
  <c r="AC2124" i="5"/>
  <c r="B2125" i="5"/>
  <c r="T2125" i="5" s="1"/>
  <c r="B2126" i="5"/>
  <c r="B2127" i="5"/>
  <c r="T2127" i="5" s="1"/>
  <c r="AC2127" i="5"/>
  <c r="B2128" i="5"/>
  <c r="T2128" i="5" s="1"/>
  <c r="AC2128" i="5"/>
  <c r="B2129" i="5"/>
  <c r="T2129" i="5" s="1"/>
  <c r="AC2129" i="5"/>
  <c r="B2130" i="5"/>
  <c r="B2131" i="5"/>
  <c r="T2131" i="5" s="1"/>
  <c r="AC2131" i="5"/>
  <c r="B2132" i="5"/>
  <c r="T2132" i="5" s="1"/>
  <c r="AC2132" i="5"/>
  <c r="B2133" i="5"/>
  <c r="T2133" i="5" s="1"/>
  <c r="B2134" i="5"/>
  <c r="B2135" i="5"/>
  <c r="T2135" i="5" s="1"/>
  <c r="AC2135" i="5"/>
  <c r="B2136" i="5"/>
  <c r="T2136" i="5" s="1"/>
  <c r="AC2136" i="5"/>
  <c r="B2137" i="5"/>
  <c r="T2137" i="5" s="1"/>
  <c r="AC2137" i="5"/>
  <c r="B2138" i="5"/>
  <c r="B2139" i="5"/>
  <c r="T2139" i="5" s="1"/>
  <c r="AC2139" i="5"/>
  <c r="B2140" i="5"/>
  <c r="T2140" i="5" s="1"/>
  <c r="AC2140" i="5"/>
  <c r="B2141" i="5"/>
  <c r="T2141" i="5" s="1"/>
  <c r="B2142" i="5"/>
  <c r="B2143" i="5"/>
  <c r="T2143" i="5" s="1"/>
  <c r="AC2143" i="5"/>
  <c r="B2144" i="5"/>
  <c r="T2144" i="5" s="1"/>
  <c r="AC2144" i="5"/>
  <c r="B2145" i="5"/>
  <c r="T2145" i="5" s="1"/>
  <c r="AC2145" i="5"/>
  <c r="B2146" i="5"/>
  <c r="B2147" i="5"/>
  <c r="T2147" i="5" s="1"/>
  <c r="AC2147" i="5"/>
  <c r="B2148" i="5"/>
  <c r="T2148" i="5" s="1"/>
  <c r="AC2148" i="5"/>
  <c r="B2149" i="5"/>
  <c r="T2149" i="5" s="1"/>
  <c r="AC2149" i="5"/>
  <c r="B2150" i="5"/>
  <c r="B2151" i="5"/>
  <c r="T2151" i="5" s="1"/>
  <c r="AC2151" i="5"/>
  <c r="B2152" i="5"/>
  <c r="T2152" i="5" s="1"/>
  <c r="AC2152" i="5"/>
  <c r="B2153" i="5"/>
  <c r="T2153" i="5" s="1"/>
  <c r="B2154" i="5"/>
  <c r="B2155" i="5"/>
  <c r="T2155" i="5" s="1"/>
  <c r="AC2155" i="5"/>
  <c r="B2156" i="5"/>
  <c r="T2156" i="5" s="1"/>
  <c r="AC2156" i="5"/>
  <c r="B2157" i="5"/>
  <c r="T2157" i="5" s="1"/>
  <c r="AC2157" i="5"/>
  <c r="B2158" i="5"/>
  <c r="B2159" i="5"/>
  <c r="T2159" i="5" s="1"/>
  <c r="AC2159" i="5"/>
  <c r="B2160" i="5"/>
  <c r="T2160" i="5" s="1"/>
  <c r="AC2160" i="5"/>
  <c r="B2161" i="5"/>
  <c r="T2161" i="5" s="1"/>
  <c r="AC2161" i="5"/>
  <c r="B2162" i="5"/>
  <c r="B2163" i="5"/>
  <c r="T2163" i="5" s="1"/>
  <c r="AC2163" i="5"/>
  <c r="B2164" i="5"/>
  <c r="T2164" i="5" s="1"/>
  <c r="AC2164" i="5"/>
  <c r="B2165" i="5"/>
  <c r="T2165" i="5" s="1"/>
  <c r="B2166" i="5"/>
  <c r="B2167" i="5"/>
  <c r="T2167" i="5" s="1"/>
  <c r="AC2167" i="5"/>
  <c r="B2168" i="5"/>
  <c r="T2168" i="5" s="1"/>
  <c r="AC2168" i="5"/>
  <c r="B2169" i="5"/>
  <c r="T2169" i="5" s="1"/>
  <c r="AC2169" i="5"/>
  <c r="B2170" i="5"/>
  <c r="B2171" i="5"/>
  <c r="T2171" i="5" s="1"/>
  <c r="AC2171" i="5"/>
  <c r="B2172" i="5"/>
  <c r="T2172" i="5" s="1"/>
  <c r="AC2172" i="5"/>
  <c r="B2173" i="5"/>
  <c r="T2173" i="5" s="1"/>
  <c r="B2174" i="5"/>
  <c r="B2175" i="5"/>
  <c r="T2175" i="5" s="1"/>
  <c r="AC2175" i="5"/>
  <c r="B2176" i="5"/>
  <c r="T2176" i="5" s="1"/>
  <c r="AC2176" i="5"/>
  <c r="B2177" i="5"/>
  <c r="T2177" i="5" s="1"/>
  <c r="AC2177" i="5"/>
  <c r="B2178" i="5"/>
  <c r="B2179" i="5"/>
  <c r="T2179" i="5" s="1"/>
  <c r="AC2179" i="5"/>
  <c r="B2180" i="5"/>
  <c r="T2180" i="5" s="1"/>
  <c r="AC2180" i="5"/>
  <c r="B2181" i="5"/>
  <c r="T2181" i="5" s="1"/>
  <c r="AC2181" i="5"/>
  <c r="B2182" i="5"/>
  <c r="B2183" i="5"/>
  <c r="T2183" i="5" s="1"/>
  <c r="AC2183" i="5"/>
  <c r="B2184" i="5"/>
  <c r="T2184" i="5" s="1"/>
  <c r="AC2184" i="5"/>
  <c r="B2185" i="5"/>
  <c r="T2185" i="5" s="1"/>
  <c r="B2186" i="5"/>
  <c r="B2187" i="5"/>
  <c r="T2187" i="5" s="1"/>
  <c r="AC2187" i="5"/>
  <c r="B2188" i="5"/>
  <c r="T2188" i="5" s="1"/>
  <c r="AC2188" i="5"/>
  <c r="B2189" i="5"/>
  <c r="T2189" i="5" s="1"/>
  <c r="AC2189" i="5"/>
  <c r="B2190" i="5"/>
  <c r="B2191" i="5"/>
  <c r="T2191" i="5" s="1"/>
  <c r="AC2191" i="5"/>
  <c r="B2192" i="5"/>
  <c r="T2192" i="5" s="1"/>
  <c r="AC2192" i="5"/>
  <c r="B2193" i="5"/>
  <c r="T2193" i="5" s="1"/>
  <c r="AC2193" i="5"/>
  <c r="B2194" i="5"/>
  <c r="B2195" i="5"/>
  <c r="T2195" i="5" s="1"/>
  <c r="AC2195" i="5"/>
  <c r="B2196" i="5"/>
  <c r="T2196" i="5" s="1"/>
  <c r="AC2196" i="5"/>
  <c r="B2197" i="5"/>
  <c r="T2197" i="5" s="1"/>
  <c r="B2198" i="5"/>
  <c r="B2199" i="5"/>
  <c r="T2199" i="5" s="1"/>
  <c r="AC2199" i="5"/>
  <c r="B2200" i="5"/>
  <c r="T2200" i="5" s="1"/>
  <c r="AC2200" i="5"/>
  <c r="B2201" i="5"/>
  <c r="T2201" i="5" s="1"/>
  <c r="AC2201" i="5"/>
  <c r="B2202" i="5"/>
  <c r="B2203" i="5"/>
  <c r="T2203" i="5" s="1"/>
  <c r="AC2203" i="5"/>
  <c r="B2204" i="5"/>
  <c r="T2204" i="5" s="1"/>
  <c r="AC2204" i="5"/>
  <c r="B2205" i="5"/>
  <c r="T2205" i="5" s="1"/>
  <c r="B2206" i="5"/>
  <c r="B2207" i="5"/>
  <c r="T2207" i="5" s="1"/>
  <c r="AC2207" i="5"/>
  <c r="B2208" i="5"/>
  <c r="T2208" i="5" s="1"/>
  <c r="AC2208" i="5"/>
  <c r="B2209" i="5"/>
  <c r="T2209" i="5" s="1"/>
  <c r="AC2209" i="5"/>
  <c r="B2210" i="5"/>
  <c r="B2211" i="5"/>
  <c r="T2211" i="5" s="1"/>
  <c r="AC2211" i="5"/>
  <c r="B2212" i="5"/>
  <c r="T2212" i="5" s="1"/>
  <c r="AC2212" i="5"/>
  <c r="B2213" i="5"/>
  <c r="T2213" i="5" s="1"/>
  <c r="AC2213" i="5"/>
  <c r="B2214" i="5"/>
  <c r="B2215" i="5"/>
  <c r="T2215" i="5" s="1"/>
  <c r="AC2215" i="5"/>
  <c r="B2216" i="5"/>
  <c r="T2216" i="5" s="1"/>
  <c r="AC2216" i="5"/>
  <c r="B2217" i="5"/>
  <c r="T2217" i="5" s="1"/>
  <c r="B2218" i="5"/>
  <c r="B2219" i="5"/>
  <c r="T2219" i="5" s="1"/>
  <c r="AC2219" i="5"/>
  <c r="B2220" i="5"/>
  <c r="T2220" i="5" s="1"/>
  <c r="AC2220" i="5"/>
  <c r="B2221" i="5"/>
  <c r="T2221" i="5" s="1"/>
  <c r="B2222" i="5"/>
  <c r="B2223" i="5"/>
  <c r="T2223" i="5" s="1"/>
  <c r="AC2223" i="5"/>
  <c r="B2224" i="5"/>
  <c r="T2224" i="5" s="1"/>
  <c r="AC2224" i="5"/>
  <c r="B2225" i="5"/>
  <c r="T2225" i="5" s="1"/>
  <c r="AC2225" i="5"/>
  <c r="B2226" i="5"/>
  <c r="B2227" i="5"/>
  <c r="T2227" i="5" s="1"/>
  <c r="AC2227" i="5"/>
  <c r="B2228" i="5"/>
  <c r="T2228" i="5" s="1"/>
  <c r="AC2228" i="5"/>
  <c r="B2229" i="5"/>
  <c r="T2229" i="5" s="1"/>
  <c r="B2230" i="5"/>
  <c r="B2231" i="5"/>
  <c r="T2231" i="5" s="1"/>
  <c r="AC2231" i="5"/>
  <c r="B2232" i="5"/>
  <c r="T2232" i="5" s="1"/>
  <c r="AC2232" i="5"/>
  <c r="B2233" i="5"/>
  <c r="T2233" i="5" s="1"/>
  <c r="AC2233" i="5"/>
  <c r="B2234" i="5"/>
  <c r="B2235" i="5"/>
  <c r="T2235" i="5" s="1"/>
  <c r="AC2235" i="5"/>
  <c r="B2236" i="5"/>
  <c r="T2236" i="5" s="1"/>
  <c r="AC2236" i="5"/>
  <c r="B2237" i="5"/>
  <c r="T2237" i="5" s="1"/>
  <c r="B2238" i="5"/>
  <c r="B2239" i="5"/>
  <c r="T2239" i="5" s="1"/>
  <c r="AC2239" i="5"/>
  <c r="B2240" i="5"/>
  <c r="T2240" i="5" s="1"/>
  <c r="AC2240" i="5"/>
  <c r="B2241" i="5"/>
  <c r="T2241" i="5" s="1"/>
  <c r="AC2241" i="5"/>
  <c r="B2242" i="5"/>
  <c r="B2243" i="5"/>
  <c r="T2243" i="5" s="1"/>
  <c r="AC2243" i="5"/>
  <c r="B2244" i="5"/>
  <c r="T2244" i="5" s="1"/>
  <c r="AC2244" i="5"/>
  <c r="B2245" i="5"/>
  <c r="T2245" i="5" s="1"/>
  <c r="AC2245" i="5"/>
  <c r="B2246" i="5"/>
  <c r="B2247" i="5"/>
  <c r="T2247" i="5" s="1"/>
  <c r="AC2247" i="5"/>
  <c r="B2248" i="5"/>
  <c r="T2248" i="5" s="1"/>
  <c r="AC2248" i="5"/>
  <c r="B2249" i="5"/>
  <c r="T2249" i="5" s="1"/>
  <c r="B2250" i="5"/>
  <c r="B2251" i="5"/>
  <c r="T2251" i="5" s="1"/>
  <c r="AC2251" i="5"/>
  <c r="B2252" i="5"/>
  <c r="T2252" i="5" s="1"/>
  <c r="AC2252" i="5"/>
  <c r="B2253" i="5"/>
  <c r="T2253" i="5" s="1"/>
  <c r="B2254" i="5"/>
  <c r="B2255" i="5"/>
  <c r="T2255" i="5" s="1"/>
  <c r="AC2255" i="5"/>
  <c r="B2256" i="5"/>
  <c r="T2256" i="5" s="1"/>
  <c r="AC2256" i="5"/>
  <c r="B2257" i="5"/>
  <c r="T2257" i="5" s="1"/>
  <c r="AC2257" i="5"/>
  <c r="B2258" i="5"/>
  <c r="B2259" i="5"/>
  <c r="T2259" i="5" s="1"/>
  <c r="AC2259" i="5"/>
  <c r="B2260" i="5"/>
  <c r="T2260" i="5" s="1"/>
  <c r="AC2260" i="5"/>
  <c r="B2261" i="5"/>
  <c r="T2261" i="5" s="1"/>
  <c r="B2262" i="5"/>
  <c r="B2263" i="5"/>
  <c r="T2263" i="5" s="1"/>
  <c r="AC2263" i="5"/>
  <c r="B2264" i="5"/>
  <c r="T2264" i="5" s="1"/>
  <c r="AC2264" i="5"/>
  <c r="B2265" i="5"/>
  <c r="T2265" i="5" s="1"/>
  <c r="AC2265" i="5"/>
  <c r="B2266" i="5"/>
  <c r="B2267" i="5"/>
  <c r="T2267" i="5" s="1"/>
  <c r="AC2267" i="5"/>
  <c r="B2268" i="5"/>
  <c r="T2268" i="5" s="1"/>
  <c r="AC2268" i="5"/>
  <c r="B2269" i="5"/>
  <c r="T2269" i="5" s="1"/>
  <c r="B2270" i="5"/>
  <c r="B2271" i="5"/>
  <c r="T2271" i="5" s="1"/>
  <c r="AC2271" i="5"/>
  <c r="B2272" i="5"/>
  <c r="T2272" i="5" s="1"/>
  <c r="B2273" i="5"/>
  <c r="T2273" i="5" s="1"/>
  <c r="AC2273" i="5"/>
  <c r="B2274" i="5"/>
  <c r="B2275" i="5"/>
  <c r="T2275" i="5" s="1"/>
  <c r="AC2275" i="5"/>
  <c r="B2276" i="5"/>
  <c r="T2276" i="5" s="1"/>
  <c r="B2277" i="5"/>
  <c r="T2277" i="5" s="1"/>
  <c r="AC2277" i="5"/>
  <c r="B2278" i="5"/>
  <c r="B2279" i="5"/>
  <c r="T2279" i="5" s="1"/>
  <c r="AC2279" i="5"/>
  <c r="B2280" i="5"/>
  <c r="T2280" i="5" s="1"/>
  <c r="B2281" i="5"/>
  <c r="T2281" i="5" s="1"/>
  <c r="B2282" i="5"/>
  <c r="B2283" i="5"/>
  <c r="T2283" i="5" s="1"/>
  <c r="B2284" i="5"/>
  <c r="T2284" i="5" s="1"/>
  <c r="B2285" i="5"/>
  <c r="T2285" i="5" s="1"/>
  <c r="B2286" i="5"/>
  <c r="B2287" i="5"/>
  <c r="T2287" i="5" s="1"/>
  <c r="AC2287" i="5"/>
  <c r="B2288" i="5"/>
  <c r="T2288" i="5" s="1"/>
  <c r="AC2288" i="5"/>
  <c r="B2289" i="5"/>
  <c r="T2289" i="5" s="1"/>
  <c r="AC2289" i="5"/>
  <c r="B2290" i="5"/>
  <c r="B2291" i="5"/>
  <c r="T2291" i="5" s="1"/>
  <c r="AC2291" i="5"/>
  <c r="B2292" i="5"/>
  <c r="T2292" i="5" s="1"/>
  <c r="B2293" i="5"/>
  <c r="T2293" i="5" s="1"/>
  <c r="B2294" i="5"/>
  <c r="B2295" i="5"/>
  <c r="T2295" i="5" s="1"/>
  <c r="B2296" i="5"/>
  <c r="T2296" i="5" s="1"/>
  <c r="AC2296" i="5"/>
  <c r="B2297" i="5"/>
  <c r="T2297" i="5" s="1"/>
  <c r="AC2297" i="5"/>
  <c r="B2298" i="5"/>
  <c r="B2299" i="5"/>
  <c r="T2299" i="5" s="1"/>
  <c r="B2300" i="5"/>
  <c r="T2300" i="5" s="1"/>
  <c r="AC2300" i="5"/>
  <c r="B2301" i="5"/>
  <c r="T2301" i="5" s="1"/>
  <c r="B2302" i="5"/>
  <c r="B2303" i="5"/>
  <c r="T2303" i="5" s="1"/>
  <c r="AC2303" i="5"/>
  <c r="B2304" i="5"/>
  <c r="T2304" i="5" s="1"/>
  <c r="B2305" i="5"/>
  <c r="T2305" i="5" s="1"/>
  <c r="AC2305" i="5"/>
  <c r="B2306" i="5"/>
  <c r="B2307" i="5"/>
  <c r="T2307" i="5" s="1"/>
  <c r="B2308" i="5"/>
  <c r="T2308" i="5" s="1"/>
  <c r="B2309" i="5"/>
  <c r="T2309" i="5" s="1"/>
  <c r="AC2309" i="5"/>
  <c r="B2310" i="5"/>
  <c r="B2311" i="5"/>
  <c r="T2311" i="5" s="1"/>
  <c r="AC2311" i="5"/>
  <c r="B2312" i="5"/>
  <c r="T2312" i="5" s="1"/>
  <c r="AC2312" i="5"/>
  <c r="B2313" i="5"/>
  <c r="T2313" i="5" s="1"/>
  <c r="B2314" i="5"/>
  <c r="B2315" i="5"/>
  <c r="T2315" i="5" s="1"/>
  <c r="B2316" i="5"/>
  <c r="T2316" i="5" s="1"/>
  <c r="B2317" i="5"/>
  <c r="T2317" i="5" s="1"/>
  <c r="B2318" i="5"/>
  <c r="B2319" i="5"/>
  <c r="T2319" i="5" s="1"/>
  <c r="AC2319" i="5"/>
  <c r="B2320" i="5"/>
  <c r="T2320" i="5" s="1"/>
  <c r="AC2320" i="5"/>
  <c r="B2321" i="5"/>
  <c r="T2321" i="5" s="1"/>
  <c r="AC2321" i="5"/>
  <c r="B2322" i="5"/>
  <c r="B2323" i="5"/>
  <c r="T2323" i="5" s="1"/>
  <c r="AC2323" i="5"/>
  <c r="B2324" i="5"/>
  <c r="T2324" i="5" s="1"/>
  <c r="B2325" i="5"/>
  <c r="T2325" i="5" s="1"/>
  <c r="B2326" i="5"/>
  <c r="B2327" i="5"/>
  <c r="T2327" i="5" s="1"/>
  <c r="B2328" i="5"/>
  <c r="T2328" i="5" s="1"/>
  <c r="AC2328" i="5"/>
  <c r="B2329" i="5"/>
  <c r="T2329" i="5" s="1"/>
  <c r="AC2329" i="5"/>
  <c r="B2330" i="5"/>
  <c r="B2331" i="5"/>
  <c r="T2331" i="5" s="1"/>
  <c r="B2332" i="5"/>
  <c r="T2332" i="5" s="1"/>
  <c r="AC2332" i="5"/>
  <c r="B2333" i="5"/>
  <c r="T2333" i="5" s="1"/>
  <c r="B2334" i="5"/>
  <c r="B2335" i="5"/>
  <c r="T2335" i="5" s="1"/>
  <c r="AC2335" i="5"/>
  <c r="B2336" i="5"/>
  <c r="T2336" i="5" s="1"/>
  <c r="B2337" i="5"/>
  <c r="T2337" i="5" s="1"/>
  <c r="AC2337" i="5"/>
  <c r="B2338" i="5"/>
  <c r="B2339" i="5"/>
  <c r="T2339" i="5" s="1"/>
  <c r="B2340" i="5"/>
  <c r="T2340" i="5" s="1"/>
  <c r="B2341" i="5"/>
  <c r="T2341" i="5" s="1"/>
  <c r="AC2341" i="5"/>
  <c r="B2342" i="5"/>
  <c r="B2343" i="5"/>
  <c r="T2343" i="5" s="1"/>
  <c r="AC2343" i="5"/>
  <c r="B2344" i="5"/>
  <c r="T2344" i="5" s="1"/>
  <c r="AC2344" i="5"/>
  <c r="B2345" i="5"/>
  <c r="T2345" i="5" s="1"/>
  <c r="B2346" i="5"/>
  <c r="B2347" i="5"/>
  <c r="T2347" i="5" s="1"/>
  <c r="B2348" i="5"/>
  <c r="T2348" i="5" s="1"/>
  <c r="B2349" i="5"/>
  <c r="T2349" i="5" s="1"/>
  <c r="B2350" i="5"/>
  <c r="B2351" i="5"/>
  <c r="T2351" i="5" s="1"/>
  <c r="AC2351" i="5"/>
  <c r="B2352" i="5"/>
  <c r="T2352" i="5" s="1"/>
  <c r="AC2352" i="5"/>
  <c r="B2353" i="5"/>
  <c r="T2353" i="5" s="1"/>
  <c r="AC2353" i="5"/>
  <c r="B2354" i="5"/>
  <c r="B2355" i="5"/>
  <c r="T2355" i="5" s="1"/>
  <c r="AC2355" i="5"/>
  <c r="B2356" i="5"/>
  <c r="T2356" i="5" s="1"/>
  <c r="B2357" i="5"/>
  <c r="T2357" i="5" s="1"/>
  <c r="B2358" i="5"/>
  <c r="B2359" i="5"/>
  <c r="T2359" i="5" s="1"/>
  <c r="B2360" i="5"/>
  <c r="T2360" i="5" s="1"/>
  <c r="AC2360" i="5"/>
  <c r="B2361" i="5"/>
  <c r="T2361" i="5" s="1"/>
  <c r="AC2361" i="5"/>
  <c r="B2362" i="5"/>
  <c r="B2363" i="5"/>
  <c r="T2363" i="5" s="1"/>
  <c r="B2364" i="5"/>
  <c r="T2364" i="5" s="1"/>
  <c r="AC2364" i="5"/>
  <c r="B2365" i="5"/>
  <c r="T2365" i="5" s="1"/>
  <c r="B2366" i="5"/>
  <c r="B2367" i="5"/>
  <c r="T2367" i="5" s="1"/>
  <c r="AC2367" i="5"/>
  <c r="B2368" i="5"/>
  <c r="T2368" i="5" s="1"/>
  <c r="B2369" i="5"/>
  <c r="T2369" i="5" s="1"/>
  <c r="AC2369" i="5"/>
  <c r="B2370" i="5"/>
  <c r="B2371" i="5"/>
  <c r="T2371" i="5" s="1"/>
  <c r="B2372" i="5"/>
  <c r="T2372" i="5" s="1"/>
  <c r="B2373" i="5"/>
  <c r="T2373" i="5" s="1"/>
  <c r="AC2373" i="5"/>
  <c r="B2374" i="5"/>
  <c r="B2375" i="5"/>
  <c r="T2375" i="5" s="1"/>
  <c r="AC2375" i="5"/>
  <c r="B2376" i="5"/>
  <c r="T2376" i="5" s="1"/>
  <c r="AC2376" i="5"/>
  <c r="B2377" i="5"/>
  <c r="T2377" i="5" s="1"/>
  <c r="B2378" i="5"/>
  <c r="B2379" i="5"/>
  <c r="T2379" i="5" s="1"/>
  <c r="B2380" i="5"/>
  <c r="T2380" i="5" s="1"/>
  <c r="B2381" i="5"/>
  <c r="T2381" i="5" s="1"/>
  <c r="B2382" i="5"/>
  <c r="B2383" i="5"/>
  <c r="T2383" i="5" s="1"/>
  <c r="AC2383" i="5"/>
  <c r="B2384" i="5"/>
  <c r="T2384" i="5" s="1"/>
  <c r="AC2384" i="5"/>
  <c r="B2385" i="5"/>
  <c r="T2385" i="5" s="1"/>
  <c r="AC2385" i="5"/>
  <c r="B2386" i="5"/>
  <c r="B2387" i="5"/>
  <c r="T2387" i="5" s="1"/>
  <c r="AC2387" i="5"/>
  <c r="B2388" i="5"/>
  <c r="T2388" i="5" s="1"/>
  <c r="B2389" i="5"/>
  <c r="T2389" i="5" s="1"/>
  <c r="B2390" i="5"/>
  <c r="B2391" i="5"/>
  <c r="T2391" i="5" s="1"/>
  <c r="B2392" i="5"/>
  <c r="T2392" i="5" s="1"/>
  <c r="AC2392" i="5"/>
  <c r="B2393" i="5"/>
  <c r="T2393" i="5" s="1"/>
  <c r="AC2393" i="5"/>
  <c r="B2394" i="5"/>
  <c r="B2395" i="5"/>
  <c r="T2395" i="5" s="1"/>
  <c r="B2396" i="5"/>
  <c r="T2396" i="5" s="1"/>
  <c r="AC2396" i="5"/>
  <c r="B2397" i="5"/>
  <c r="T2397" i="5" s="1"/>
  <c r="B2398" i="5"/>
  <c r="B2399" i="5"/>
  <c r="T2399" i="5" s="1"/>
  <c r="AC2399" i="5"/>
  <c r="B2400" i="5"/>
  <c r="T2400" i="5" s="1"/>
  <c r="B2401" i="5"/>
  <c r="T2401" i="5" s="1"/>
  <c r="AC2401" i="5"/>
  <c r="B2402" i="5"/>
  <c r="B2403" i="5"/>
  <c r="T2403" i="5" s="1"/>
  <c r="B2404" i="5"/>
  <c r="T2404" i="5" s="1"/>
  <c r="B2405" i="5"/>
  <c r="T2405" i="5" s="1"/>
  <c r="AC2405" i="5"/>
  <c r="B2406" i="5"/>
  <c r="B2407" i="5"/>
  <c r="T2407" i="5" s="1"/>
  <c r="AC2407" i="5"/>
  <c r="B2408" i="5"/>
  <c r="T2408" i="5" s="1"/>
  <c r="AC2408" i="5"/>
  <c r="B2409" i="5"/>
  <c r="T2409" i="5" s="1"/>
  <c r="B2410" i="5"/>
  <c r="B2411" i="5"/>
  <c r="T2411" i="5" s="1"/>
  <c r="B2412" i="5"/>
  <c r="T2412" i="5" s="1"/>
  <c r="B2413" i="5"/>
  <c r="T2413" i="5" s="1"/>
  <c r="B2414" i="5"/>
  <c r="B2415" i="5"/>
  <c r="T2415" i="5" s="1"/>
  <c r="AC2415" i="5"/>
  <c r="B2416" i="5"/>
  <c r="T2416" i="5" s="1"/>
  <c r="AC2416" i="5"/>
  <c r="B2417" i="5"/>
  <c r="T2417" i="5" s="1"/>
  <c r="AC2417" i="5"/>
  <c r="B2418" i="5"/>
  <c r="B2419" i="5"/>
  <c r="T2419" i="5" s="1"/>
  <c r="AC2419" i="5"/>
  <c r="B2420" i="5"/>
  <c r="T2420" i="5" s="1"/>
  <c r="B2421" i="5"/>
  <c r="T2421" i="5" s="1"/>
  <c r="B2422" i="5"/>
  <c r="B2423" i="5"/>
  <c r="T2423" i="5" s="1"/>
  <c r="B2424" i="5"/>
  <c r="T2424" i="5" s="1"/>
  <c r="AC2424" i="5"/>
  <c r="B2425" i="5"/>
  <c r="T2425" i="5" s="1"/>
  <c r="AC2425" i="5"/>
  <c r="B2426" i="5"/>
  <c r="B2427" i="5"/>
  <c r="T2427" i="5" s="1"/>
  <c r="B2428" i="5"/>
  <c r="T2428" i="5" s="1"/>
  <c r="AC2428" i="5"/>
  <c r="B2429" i="5"/>
  <c r="T2429" i="5" s="1"/>
  <c r="B2430" i="5"/>
  <c r="B2431" i="5"/>
  <c r="T2431" i="5" s="1"/>
  <c r="AC2431" i="5"/>
  <c r="B2432" i="5"/>
  <c r="T2432" i="5" s="1"/>
  <c r="B2433" i="5"/>
  <c r="T2433" i="5" s="1"/>
  <c r="AC2433" i="5"/>
  <c r="B2434" i="5"/>
  <c r="B2435" i="5"/>
  <c r="T2435" i="5" s="1"/>
  <c r="B2436" i="5"/>
  <c r="T2436" i="5" s="1"/>
  <c r="B2437" i="5"/>
  <c r="T2437" i="5" s="1"/>
  <c r="AC2437" i="5"/>
  <c r="B2438" i="5"/>
  <c r="B2439" i="5"/>
  <c r="T2439" i="5" s="1"/>
  <c r="AC2439" i="5"/>
  <c r="B2440" i="5"/>
  <c r="T2440" i="5" s="1"/>
  <c r="AC2440" i="5"/>
  <c r="B2441" i="5"/>
  <c r="T2441" i="5" s="1"/>
  <c r="B2442" i="5"/>
  <c r="B2443" i="5"/>
  <c r="T2443" i="5" s="1"/>
  <c r="B2444" i="5"/>
  <c r="T2444" i="5" s="1"/>
  <c r="B2445" i="5"/>
  <c r="T2445" i="5" s="1"/>
  <c r="B2446" i="5"/>
  <c r="B2447" i="5"/>
  <c r="T2447" i="5" s="1"/>
  <c r="AC2447" i="5"/>
  <c r="B2448" i="5"/>
  <c r="T2448" i="5" s="1"/>
  <c r="AC2448" i="5"/>
  <c r="B2449" i="5"/>
  <c r="T2449" i="5" s="1"/>
  <c r="AC2449" i="5"/>
  <c r="B2450" i="5"/>
  <c r="B2451" i="5"/>
  <c r="T2451" i="5" s="1"/>
  <c r="AC2451" i="5"/>
  <c r="B2452" i="5"/>
  <c r="T2452" i="5" s="1"/>
  <c r="B2453" i="5"/>
  <c r="T2453" i="5" s="1"/>
  <c r="B2454" i="5"/>
  <c r="B2455" i="5"/>
  <c r="T2455" i="5" s="1"/>
  <c r="B2456" i="5"/>
  <c r="T2456" i="5" s="1"/>
  <c r="AC2456" i="5"/>
  <c r="B2457" i="5"/>
  <c r="T2457" i="5" s="1"/>
  <c r="AC2457" i="5"/>
  <c r="B2458" i="5"/>
  <c r="B2459" i="5"/>
  <c r="T2459" i="5" s="1"/>
  <c r="B2460" i="5"/>
  <c r="T2460" i="5" s="1"/>
  <c r="AC2460" i="5"/>
  <c r="B2461" i="5"/>
  <c r="T2461" i="5" s="1"/>
  <c r="B2462" i="5"/>
  <c r="T2462" i="5" s="1"/>
  <c r="B2463" i="5"/>
  <c r="T2463" i="5" s="1"/>
  <c r="B2464" i="5"/>
  <c r="T2464" i="5" s="1"/>
  <c r="AC2464" i="5"/>
  <c r="B2465" i="5"/>
  <c r="T2465" i="5" s="1"/>
  <c r="B2466" i="5"/>
  <c r="T2466" i="5" s="1"/>
  <c r="B2467" i="5"/>
  <c r="T2467" i="5" s="1"/>
  <c r="B2468" i="5"/>
  <c r="T2468" i="5" s="1"/>
  <c r="AC2468" i="5"/>
  <c r="B2469" i="5"/>
  <c r="T2469" i="5" s="1"/>
  <c r="B2470" i="5"/>
  <c r="T2470" i="5" s="1"/>
  <c r="B2471" i="5"/>
  <c r="T2471" i="5" s="1"/>
  <c r="B2472" i="5"/>
  <c r="T2472" i="5" s="1"/>
  <c r="AC2472" i="5"/>
  <c r="B2473" i="5"/>
  <c r="T2473" i="5" s="1"/>
  <c r="B2474" i="5"/>
  <c r="T2474" i="5" s="1"/>
  <c r="B2475" i="5"/>
  <c r="T2475" i="5" s="1"/>
  <c r="B2476" i="5"/>
  <c r="T2476" i="5" s="1"/>
  <c r="AC2476" i="5"/>
  <c r="B2477" i="5"/>
  <c r="T2477" i="5" s="1"/>
  <c r="B2478" i="5"/>
  <c r="T2478" i="5" s="1"/>
  <c r="B2479" i="5"/>
  <c r="T2479" i="5" s="1"/>
  <c r="B2480" i="5"/>
  <c r="T2480" i="5" s="1"/>
  <c r="AC2480" i="5"/>
  <c r="B2481" i="5"/>
  <c r="T2481" i="5" s="1"/>
  <c r="B2482" i="5"/>
  <c r="T2482" i="5" s="1"/>
  <c r="B2483" i="5"/>
  <c r="T2483" i="5" s="1"/>
  <c r="B2484" i="5"/>
  <c r="T2484" i="5" s="1"/>
  <c r="AC2484" i="5"/>
  <c r="B2485" i="5"/>
  <c r="T2485" i="5" s="1"/>
  <c r="B2486" i="5"/>
  <c r="T2486" i="5" s="1"/>
  <c r="B2487" i="5"/>
  <c r="T2487" i="5" s="1"/>
  <c r="B2488" i="5"/>
  <c r="T2488" i="5" s="1"/>
  <c r="AC2488" i="5"/>
  <c r="B2489" i="5"/>
  <c r="T2489" i="5" s="1"/>
  <c r="B2490" i="5"/>
  <c r="T2490" i="5" s="1"/>
  <c r="B2491" i="5"/>
  <c r="T2491" i="5" s="1"/>
  <c r="B2492" i="5"/>
  <c r="T2492" i="5" s="1"/>
  <c r="AC2492" i="5"/>
  <c r="B2493" i="5"/>
  <c r="T2493" i="5" s="1"/>
  <c r="B2494" i="5"/>
  <c r="T2494" i="5" s="1"/>
  <c r="B2495" i="5"/>
  <c r="T2495" i="5" s="1"/>
  <c r="B2496" i="5"/>
  <c r="T2496" i="5" s="1"/>
  <c r="AC2496" i="5"/>
  <c r="B2497" i="5"/>
  <c r="T2497" i="5" s="1"/>
  <c r="B2498" i="5"/>
  <c r="T2498" i="5" s="1"/>
  <c r="B2499" i="5"/>
  <c r="T2499" i="5" s="1"/>
  <c r="B2500" i="5"/>
  <c r="T2500" i="5" s="1"/>
  <c r="AC2500" i="5"/>
  <c r="B2501" i="5"/>
  <c r="T2501" i="5" s="1"/>
  <c r="B2502" i="5"/>
  <c r="T2502" i="5" s="1"/>
  <c r="B2503" i="5"/>
  <c r="T2503" i="5" s="1"/>
  <c r="B2504" i="5"/>
  <c r="T2504" i="5" s="1"/>
  <c r="AC2504" i="5"/>
  <c r="P3" i="4"/>
  <c r="A342" i="9"/>
  <c r="A343" i="9"/>
  <c r="P19" i="4"/>
  <c r="P18" i="4"/>
  <c r="Q19" i="4"/>
  <c r="P21" i="4"/>
  <c r="Q20" i="4" s="1"/>
  <c r="P20" i="4"/>
  <c r="Q18" i="4"/>
  <c r="P17" i="4"/>
  <c r="Q16" i="4" s="1"/>
  <c r="P16" i="4"/>
  <c r="Q17" i="4"/>
  <c r="R18" i="4"/>
  <c r="R17" i="4"/>
  <c r="P15" i="4"/>
  <c r="Q15" i="4" s="1"/>
  <c r="P14" i="4"/>
  <c r="Q14" i="4"/>
  <c r="R13" i="4" s="1"/>
  <c r="P13" i="4"/>
  <c r="P12" i="4"/>
  <c r="Q13" i="4"/>
  <c r="R14"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A71" i="2"/>
  <c r="A72" i="2"/>
  <c r="A65" i="2"/>
  <c r="B26" i="3"/>
  <c r="B9" i="3"/>
  <c r="C9" i="3"/>
  <c r="B13" i="3"/>
  <c r="C13" i="3"/>
  <c r="B17" i="3"/>
  <c r="C17" i="3"/>
  <c r="B21" i="3"/>
  <c r="C21" i="3"/>
  <c r="B8" i="4"/>
  <c r="A4" i="6" s="1"/>
  <c r="A27" i="2"/>
  <c r="J13" i="6"/>
  <c r="G4" i="20"/>
  <c r="F4" i="20"/>
  <c r="B2" i="20"/>
  <c r="J4" i="6"/>
  <c r="R2504" i="20"/>
  <c r="S2504" i="20"/>
  <c r="Q2504" i="20"/>
  <c r="N2504" i="20"/>
  <c r="R2503" i="20"/>
  <c r="S2503" i="20" s="1"/>
  <c r="Q2503" i="20"/>
  <c r="N2503" i="20"/>
  <c r="R2502" i="20"/>
  <c r="S2502" i="20"/>
  <c r="Q2502" i="20"/>
  <c r="N2502" i="20"/>
  <c r="R2501" i="20"/>
  <c r="S2501" i="20" s="1"/>
  <c r="Q2501" i="20"/>
  <c r="N2501" i="20"/>
  <c r="R2500" i="20"/>
  <c r="S2500" i="20"/>
  <c r="Q2500" i="20"/>
  <c r="N2500" i="20"/>
  <c r="R2499" i="20"/>
  <c r="S2499" i="20" s="1"/>
  <c r="Q2499" i="20"/>
  <c r="N2499" i="20"/>
  <c r="R2498" i="20"/>
  <c r="S2498" i="20"/>
  <c r="Q2498" i="20"/>
  <c r="N2498" i="20"/>
  <c r="R2497" i="20"/>
  <c r="S2497" i="20" s="1"/>
  <c r="Q2497" i="20"/>
  <c r="N2497" i="20"/>
  <c r="R2496" i="20"/>
  <c r="S2496" i="20"/>
  <c r="Q2496" i="20"/>
  <c r="N2496" i="20"/>
  <c r="R2495" i="20"/>
  <c r="S2495" i="20" s="1"/>
  <c r="Q2495" i="20"/>
  <c r="N2495" i="20"/>
  <c r="R2494" i="20"/>
  <c r="S2494" i="20"/>
  <c r="Q2494" i="20"/>
  <c r="N2494" i="20"/>
  <c r="R2493" i="20"/>
  <c r="S2493" i="20" s="1"/>
  <c r="Q2493" i="20"/>
  <c r="N2493" i="20"/>
  <c r="R2492" i="20"/>
  <c r="S2492" i="20"/>
  <c r="Q2492" i="20"/>
  <c r="N2492" i="20"/>
  <c r="R2491" i="20"/>
  <c r="S2491" i="20" s="1"/>
  <c r="Q2491" i="20"/>
  <c r="N2491" i="20"/>
  <c r="R2490" i="20"/>
  <c r="S2490" i="20"/>
  <c r="Q2490" i="20"/>
  <c r="N2490" i="20"/>
  <c r="R2489" i="20"/>
  <c r="S2489" i="20" s="1"/>
  <c r="Q2489" i="20"/>
  <c r="N2489" i="20"/>
  <c r="R2488" i="20"/>
  <c r="S2488" i="20"/>
  <c r="Q2488" i="20"/>
  <c r="N2488" i="20"/>
  <c r="R2487" i="20"/>
  <c r="S2487" i="20" s="1"/>
  <c r="Q2487" i="20"/>
  <c r="N2487" i="20"/>
  <c r="R2486" i="20"/>
  <c r="S2486" i="20"/>
  <c r="Q2486" i="20"/>
  <c r="N2486" i="20"/>
  <c r="R2485" i="20"/>
  <c r="S2485" i="20" s="1"/>
  <c r="Q2485" i="20"/>
  <c r="N2485" i="20"/>
  <c r="R2484" i="20"/>
  <c r="S2484" i="20"/>
  <c r="Q2484" i="20"/>
  <c r="N2484" i="20"/>
  <c r="R2483" i="20"/>
  <c r="S2483" i="20" s="1"/>
  <c r="Q2483" i="20"/>
  <c r="N2483" i="20"/>
  <c r="R2482" i="20"/>
  <c r="S2482" i="20"/>
  <c r="Q2482" i="20"/>
  <c r="N2482" i="20"/>
  <c r="R2481" i="20"/>
  <c r="S2481" i="20" s="1"/>
  <c r="Q2481" i="20"/>
  <c r="N2481" i="20"/>
  <c r="R2480" i="20"/>
  <c r="S2480" i="20"/>
  <c r="Q2480" i="20"/>
  <c r="N2480" i="20"/>
  <c r="R2479" i="20"/>
  <c r="S2479" i="20" s="1"/>
  <c r="Q2479" i="20"/>
  <c r="N2479" i="20"/>
  <c r="R2478" i="20"/>
  <c r="S2478" i="20"/>
  <c r="Q2478" i="20"/>
  <c r="N2478" i="20"/>
  <c r="R2477" i="20"/>
  <c r="S2477" i="20" s="1"/>
  <c r="Q2477" i="20"/>
  <c r="N2477" i="20"/>
  <c r="R2476" i="20"/>
  <c r="S2476" i="20"/>
  <c r="Q2476" i="20"/>
  <c r="N2476" i="20"/>
  <c r="R2475" i="20"/>
  <c r="S2475" i="20" s="1"/>
  <c r="Q2475" i="20"/>
  <c r="N2475" i="20"/>
  <c r="R2474" i="20"/>
  <c r="S2474" i="20"/>
  <c r="Q2474" i="20"/>
  <c r="N2474" i="20"/>
  <c r="R2473" i="20"/>
  <c r="S2473" i="20" s="1"/>
  <c r="Q2473" i="20"/>
  <c r="N2473" i="20"/>
  <c r="R2472" i="20"/>
  <c r="S2472" i="20"/>
  <c r="Q2472" i="20"/>
  <c r="N2472" i="20"/>
  <c r="R2471" i="20"/>
  <c r="S2471" i="20" s="1"/>
  <c r="Q2471" i="20"/>
  <c r="N2471" i="20"/>
  <c r="R2470" i="20"/>
  <c r="S2470" i="20"/>
  <c r="Q2470" i="20"/>
  <c r="N2470" i="20"/>
  <c r="R2469" i="20"/>
  <c r="S2469" i="20" s="1"/>
  <c r="Q2469" i="20"/>
  <c r="N2469" i="20"/>
  <c r="R2468" i="20"/>
  <c r="S2468" i="20"/>
  <c r="Q2468" i="20"/>
  <c r="N2468" i="20"/>
  <c r="R2467" i="20"/>
  <c r="S2467" i="20" s="1"/>
  <c r="Q2467" i="20"/>
  <c r="N2467" i="20"/>
  <c r="R2466" i="20"/>
  <c r="S2466" i="20"/>
  <c r="Q2466" i="20"/>
  <c r="N2466" i="20"/>
  <c r="R2465" i="20"/>
  <c r="S2465" i="20" s="1"/>
  <c r="Q2465" i="20"/>
  <c r="N2465" i="20"/>
  <c r="R2464" i="20"/>
  <c r="S2464" i="20"/>
  <c r="Q2464" i="20"/>
  <c r="N2464" i="20"/>
  <c r="R2463" i="20"/>
  <c r="S2463" i="20" s="1"/>
  <c r="Q2463" i="20"/>
  <c r="N2463" i="20"/>
  <c r="R2462" i="20"/>
  <c r="S2462" i="20"/>
  <c r="Q2462" i="20"/>
  <c r="N2462" i="20"/>
  <c r="R2461" i="20"/>
  <c r="S2461" i="20" s="1"/>
  <c r="Q2461" i="20"/>
  <c r="N2461" i="20"/>
  <c r="R2460" i="20"/>
  <c r="S2460" i="20"/>
  <c r="Q2460" i="20"/>
  <c r="N2460" i="20"/>
  <c r="R2459" i="20"/>
  <c r="S2459" i="20" s="1"/>
  <c r="Q2459" i="20"/>
  <c r="N2459" i="20"/>
  <c r="R2458" i="20"/>
  <c r="S2458" i="20"/>
  <c r="Q2458" i="20"/>
  <c r="N2458" i="20"/>
  <c r="R2457" i="20"/>
  <c r="S2457" i="20" s="1"/>
  <c r="Q2457" i="20"/>
  <c r="N2457" i="20"/>
  <c r="R2456" i="20"/>
  <c r="S2456" i="20"/>
  <c r="Q2456" i="20"/>
  <c r="N2456" i="20"/>
  <c r="R2455" i="20"/>
  <c r="S2455" i="20" s="1"/>
  <c r="Q2455" i="20"/>
  <c r="N2455" i="20"/>
  <c r="R2454" i="20"/>
  <c r="S2454" i="20"/>
  <c r="Q2454" i="20"/>
  <c r="N2454" i="20"/>
  <c r="R2453" i="20"/>
  <c r="S2453" i="20" s="1"/>
  <c r="Q2453" i="20"/>
  <c r="N2453" i="20"/>
  <c r="R2452" i="20"/>
  <c r="S2452" i="20"/>
  <c r="Q2452" i="20"/>
  <c r="N2452" i="20"/>
  <c r="R2451" i="20"/>
  <c r="S2451" i="20" s="1"/>
  <c r="Q2451" i="20"/>
  <c r="N2451" i="20"/>
  <c r="R2450" i="20"/>
  <c r="S2450" i="20"/>
  <c r="Q2450" i="20"/>
  <c r="N2450" i="20"/>
  <c r="R2449" i="20"/>
  <c r="S2449" i="20" s="1"/>
  <c r="Q2449" i="20"/>
  <c r="N2449" i="20"/>
  <c r="R2448" i="20"/>
  <c r="S2448" i="20"/>
  <c r="Q2448" i="20"/>
  <c r="N2448" i="20"/>
  <c r="R2447" i="20"/>
  <c r="S2447" i="20" s="1"/>
  <c r="Q2447" i="20"/>
  <c r="N2447" i="20"/>
  <c r="R2446" i="20"/>
  <c r="S2446" i="20"/>
  <c r="Q2446" i="20"/>
  <c r="N2446" i="20"/>
  <c r="R2445" i="20"/>
  <c r="S2445" i="20" s="1"/>
  <c r="Q2445" i="20"/>
  <c r="N2445" i="20"/>
  <c r="R2444" i="20"/>
  <c r="S2444" i="20"/>
  <c r="Q2444" i="20"/>
  <c r="N2444" i="20"/>
  <c r="R2443" i="20"/>
  <c r="S2443" i="20" s="1"/>
  <c r="Q2443" i="20"/>
  <c r="N2443" i="20"/>
  <c r="R2442" i="20"/>
  <c r="S2442" i="20"/>
  <c r="Q2442" i="20"/>
  <c r="N2442" i="20"/>
  <c r="R2441" i="20"/>
  <c r="S2441" i="20" s="1"/>
  <c r="Q2441" i="20"/>
  <c r="N2441" i="20"/>
  <c r="R2440" i="20"/>
  <c r="S2440" i="20"/>
  <c r="Q2440" i="20"/>
  <c r="N2440" i="20"/>
  <c r="R2439" i="20"/>
  <c r="S2439" i="20" s="1"/>
  <c r="Q2439" i="20"/>
  <c r="N2439" i="20"/>
  <c r="R2438" i="20"/>
  <c r="S2438" i="20"/>
  <c r="Q2438" i="20"/>
  <c r="N2438" i="20"/>
  <c r="R2437" i="20"/>
  <c r="S2437" i="20" s="1"/>
  <c r="Q2437" i="20"/>
  <c r="N2437" i="20"/>
  <c r="R2436" i="20"/>
  <c r="S2436" i="20"/>
  <c r="Q2436" i="20"/>
  <c r="N2436" i="20"/>
  <c r="R2435" i="20"/>
  <c r="S2435" i="20" s="1"/>
  <c r="Q2435" i="20"/>
  <c r="N2435" i="20"/>
  <c r="R2434" i="20"/>
  <c r="S2434" i="20"/>
  <c r="Q2434" i="20"/>
  <c r="N2434" i="20"/>
  <c r="R2433" i="20"/>
  <c r="S2433" i="20" s="1"/>
  <c r="Q2433" i="20"/>
  <c r="N2433" i="20"/>
  <c r="R2432" i="20"/>
  <c r="S2432" i="20"/>
  <c r="Q2432" i="20"/>
  <c r="N2432" i="20"/>
  <c r="R2431" i="20"/>
  <c r="S2431" i="20" s="1"/>
  <c r="Q2431" i="20"/>
  <c r="N2431" i="20"/>
  <c r="R2430" i="20"/>
  <c r="S2430" i="20"/>
  <c r="Q2430" i="20"/>
  <c r="N2430" i="20"/>
  <c r="R2429" i="20"/>
  <c r="S2429" i="20" s="1"/>
  <c r="Q2429" i="20"/>
  <c r="N2429" i="20"/>
  <c r="R2428" i="20"/>
  <c r="S2428" i="20"/>
  <c r="Q2428" i="20"/>
  <c r="N2428" i="20"/>
  <c r="R2427" i="20"/>
  <c r="S2427" i="20" s="1"/>
  <c r="Q2427" i="20"/>
  <c r="N2427" i="20"/>
  <c r="R2426" i="20"/>
  <c r="S2426" i="20"/>
  <c r="Q2426" i="20"/>
  <c r="N2426" i="20"/>
  <c r="R2425" i="20"/>
  <c r="S2425" i="20" s="1"/>
  <c r="Q2425" i="20"/>
  <c r="N2425" i="20"/>
  <c r="R2424" i="20"/>
  <c r="S2424" i="20"/>
  <c r="Q2424" i="20"/>
  <c r="N2424" i="20"/>
  <c r="R2423" i="20"/>
  <c r="S2423" i="20" s="1"/>
  <c r="Q2423" i="20"/>
  <c r="N2423" i="20"/>
  <c r="R2422" i="20"/>
  <c r="S2422" i="20"/>
  <c r="Q2422" i="20"/>
  <c r="N2422" i="20"/>
  <c r="R2421" i="20"/>
  <c r="S2421" i="20" s="1"/>
  <c r="Q2421" i="20"/>
  <c r="N2421" i="20"/>
  <c r="R2420" i="20"/>
  <c r="S2420" i="20"/>
  <c r="Q2420" i="20"/>
  <c r="N2420" i="20"/>
  <c r="R2419" i="20"/>
  <c r="S2419" i="20" s="1"/>
  <c r="Q2419" i="20"/>
  <c r="N2419" i="20"/>
  <c r="R2418" i="20"/>
  <c r="S2418" i="20"/>
  <c r="Q2418" i="20"/>
  <c r="N2418" i="20"/>
  <c r="R2417" i="20"/>
  <c r="S2417" i="20" s="1"/>
  <c r="Q2417" i="20"/>
  <c r="N2417" i="20"/>
  <c r="R2416" i="20"/>
  <c r="S2416" i="20"/>
  <c r="Q2416" i="20"/>
  <c r="N2416" i="20"/>
  <c r="R2415" i="20"/>
  <c r="S2415" i="20" s="1"/>
  <c r="Q2415" i="20"/>
  <c r="N2415" i="20"/>
  <c r="R2414" i="20"/>
  <c r="S2414" i="20"/>
  <c r="Q2414" i="20"/>
  <c r="N2414" i="20"/>
  <c r="R2413" i="20"/>
  <c r="S2413" i="20" s="1"/>
  <c r="Q2413" i="20"/>
  <c r="N2413" i="20"/>
  <c r="R2412" i="20"/>
  <c r="S2412" i="20"/>
  <c r="Q2412" i="20"/>
  <c r="N2412" i="20"/>
  <c r="R2411" i="20"/>
  <c r="S2411" i="20" s="1"/>
  <c r="Q2411" i="20"/>
  <c r="N2411" i="20"/>
  <c r="R2410" i="20"/>
  <c r="S2410" i="20"/>
  <c r="Q2410" i="20"/>
  <c r="N2410" i="20"/>
  <c r="R2409" i="20"/>
  <c r="S2409" i="20" s="1"/>
  <c r="Q2409" i="20"/>
  <c r="N2409" i="20"/>
  <c r="R2408" i="20"/>
  <c r="S2408" i="20"/>
  <c r="Q2408" i="20"/>
  <c r="N2408" i="20"/>
  <c r="R2407" i="20"/>
  <c r="S2407" i="20" s="1"/>
  <c r="Q2407" i="20"/>
  <c r="N2407" i="20"/>
  <c r="R2406" i="20"/>
  <c r="S2406" i="20"/>
  <c r="Q2406" i="20"/>
  <c r="N2406" i="20"/>
  <c r="R2405" i="20"/>
  <c r="S2405" i="20" s="1"/>
  <c r="Q2405" i="20"/>
  <c r="N2405" i="20"/>
  <c r="R2404" i="20"/>
  <c r="S2404" i="20"/>
  <c r="Q2404" i="20"/>
  <c r="N2404" i="20"/>
  <c r="R2403" i="20"/>
  <c r="S2403" i="20" s="1"/>
  <c r="Q2403" i="20"/>
  <c r="N2403" i="20"/>
  <c r="R2402" i="20"/>
  <c r="S2402" i="20"/>
  <c r="Q2402" i="20"/>
  <c r="N2402" i="20"/>
  <c r="R2401" i="20"/>
  <c r="S2401" i="20" s="1"/>
  <c r="Q2401" i="20"/>
  <c r="N2401" i="20"/>
  <c r="R2400" i="20"/>
  <c r="S2400" i="20"/>
  <c r="Q2400" i="20"/>
  <c r="N2400" i="20"/>
  <c r="R2399" i="20"/>
  <c r="S2399" i="20" s="1"/>
  <c r="Q2399" i="20"/>
  <c r="N2399" i="20"/>
  <c r="R2398" i="20"/>
  <c r="S2398" i="20"/>
  <c r="Q2398" i="20"/>
  <c r="N2398" i="20"/>
  <c r="R2397" i="20"/>
  <c r="S2397" i="20" s="1"/>
  <c r="Q2397" i="20"/>
  <c r="N2397" i="20"/>
  <c r="R2396" i="20"/>
  <c r="S2396" i="20"/>
  <c r="Q2396" i="20"/>
  <c r="N2396" i="20"/>
  <c r="R2395" i="20"/>
  <c r="S2395" i="20" s="1"/>
  <c r="Q2395" i="20"/>
  <c r="N2395" i="20"/>
  <c r="R2394" i="20"/>
  <c r="S2394" i="20"/>
  <c r="Q2394" i="20"/>
  <c r="N2394" i="20"/>
  <c r="R2393" i="20"/>
  <c r="S2393" i="20" s="1"/>
  <c r="Q2393" i="20"/>
  <c r="N2393" i="20"/>
  <c r="R2392" i="20"/>
  <c r="S2392" i="20"/>
  <c r="Q2392" i="20"/>
  <c r="N2392" i="20"/>
  <c r="R2391" i="20"/>
  <c r="S2391" i="20" s="1"/>
  <c r="Q2391" i="20"/>
  <c r="N2391" i="20"/>
  <c r="R2390" i="20"/>
  <c r="S2390" i="20"/>
  <c r="Q2390" i="20"/>
  <c r="N2390" i="20"/>
  <c r="R2389" i="20"/>
  <c r="S2389" i="20" s="1"/>
  <c r="Q2389" i="20"/>
  <c r="N2389" i="20"/>
  <c r="R2388" i="20"/>
  <c r="S2388" i="20"/>
  <c r="Q2388" i="20"/>
  <c r="N2388" i="20"/>
  <c r="R2387" i="20"/>
  <c r="S2387" i="20" s="1"/>
  <c r="Q2387" i="20"/>
  <c r="N2387" i="20"/>
  <c r="R2386" i="20"/>
  <c r="S2386" i="20"/>
  <c r="Q2386" i="20"/>
  <c r="N2386" i="20"/>
  <c r="R2385" i="20"/>
  <c r="S2385" i="20" s="1"/>
  <c r="Q2385" i="20"/>
  <c r="N2385" i="20"/>
  <c r="R2384" i="20"/>
  <c r="S2384" i="20"/>
  <c r="Q2384" i="20"/>
  <c r="N2384" i="20"/>
  <c r="R2383" i="20"/>
  <c r="S2383" i="20" s="1"/>
  <c r="Q2383" i="20"/>
  <c r="N2383" i="20"/>
  <c r="R2382" i="20"/>
  <c r="S2382" i="20"/>
  <c r="Q2382" i="20"/>
  <c r="N2382" i="20"/>
  <c r="R2381" i="20"/>
  <c r="S2381" i="20" s="1"/>
  <c r="Q2381" i="20"/>
  <c r="N2381" i="20"/>
  <c r="R2380" i="20"/>
  <c r="S2380" i="20"/>
  <c r="Q2380" i="20"/>
  <c r="N2380" i="20"/>
  <c r="R2379" i="20"/>
  <c r="S2379" i="20" s="1"/>
  <c r="Q2379" i="20"/>
  <c r="N2379" i="20"/>
  <c r="R2378" i="20"/>
  <c r="S2378" i="20"/>
  <c r="Q2378" i="20"/>
  <c r="N2378" i="20"/>
  <c r="R2377" i="20"/>
  <c r="S2377" i="20" s="1"/>
  <c r="Q2377" i="20"/>
  <c r="N2377" i="20"/>
  <c r="R2376" i="20"/>
  <c r="S2376" i="20"/>
  <c r="Q2376" i="20"/>
  <c r="N2376" i="20"/>
  <c r="R2375" i="20"/>
  <c r="S2375" i="20" s="1"/>
  <c r="Q2375" i="20"/>
  <c r="N2375" i="20"/>
  <c r="R2374" i="20"/>
  <c r="S2374" i="20"/>
  <c r="Q2374" i="20"/>
  <c r="N2374" i="20"/>
  <c r="R2373" i="20"/>
  <c r="S2373" i="20" s="1"/>
  <c r="Q2373" i="20"/>
  <c r="N2373" i="20"/>
  <c r="R2372" i="20"/>
  <c r="S2372" i="20"/>
  <c r="Q2372" i="20"/>
  <c r="N2372" i="20"/>
  <c r="R2371" i="20"/>
  <c r="S2371" i="20" s="1"/>
  <c r="Q2371" i="20"/>
  <c r="N2371" i="20"/>
  <c r="R2370" i="20"/>
  <c r="S2370" i="20"/>
  <c r="Q2370" i="20"/>
  <c r="N2370" i="20"/>
  <c r="R2369" i="20"/>
  <c r="S2369" i="20" s="1"/>
  <c r="Q2369" i="20"/>
  <c r="N2369" i="20"/>
  <c r="R2368" i="20"/>
  <c r="S2368" i="20"/>
  <c r="Q2368" i="20"/>
  <c r="N2368" i="20"/>
  <c r="R2367" i="20"/>
  <c r="S2367" i="20" s="1"/>
  <c r="Q2367" i="20"/>
  <c r="N2367" i="20"/>
  <c r="R2366" i="20"/>
  <c r="S2366" i="20"/>
  <c r="Q2366" i="20"/>
  <c r="N2366" i="20"/>
  <c r="R2365" i="20"/>
  <c r="S2365" i="20" s="1"/>
  <c r="Q2365" i="20"/>
  <c r="N2365" i="20"/>
  <c r="R2364" i="20"/>
  <c r="S2364" i="20"/>
  <c r="Q2364" i="20"/>
  <c r="N2364" i="20"/>
  <c r="R2363" i="20"/>
  <c r="S2363" i="20" s="1"/>
  <c r="Q2363" i="20"/>
  <c r="N2363" i="20"/>
  <c r="R2362" i="20"/>
  <c r="S2362" i="20"/>
  <c r="Q2362" i="20"/>
  <c r="N2362" i="20"/>
  <c r="R2361" i="20"/>
  <c r="S2361" i="20" s="1"/>
  <c r="Q2361" i="20"/>
  <c r="N2361" i="20"/>
  <c r="R2360" i="20"/>
  <c r="S2360" i="20"/>
  <c r="Q2360" i="20"/>
  <c r="N2360" i="20"/>
  <c r="R2359" i="20"/>
  <c r="S2359" i="20" s="1"/>
  <c r="Q2359" i="20"/>
  <c r="N2359" i="20"/>
  <c r="R2358" i="20"/>
  <c r="S2358" i="20"/>
  <c r="Q2358" i="20"/>
  <c r="N2358" i="20"/>
  <c r="R2357" i="20"/>
  <c r="S2357" i="20" s="1"/>
  <c r="Q2357" i="20"/>
  <c r="N2357" i="20"/>
  <c r="R2356" i="20"/>
  <c r="S2356" i="20"/>
  <c r="Q2356" i="20"/>
  <c r="N2356" i="20"/>
  <c r="R2355" i="20"/>
  <c r="S2355" i="20" s="1"/>
  <c r="Q2355" i="20"/>
  <c r="N2355" i="20"/>
  <c r="R2354" i="20"/>
  <c r="S2354" i="20"/>
  <c r="Q2354" i="20"/>
  <c r="N2354" i="20"/>
  <c r="R2353" i="20"/>
  <c r="S2353" i="20" s="1"/>
  <c r="Q2353" i="20"/>
  <c r="N2353" i="20"/>
  <c r="R2352" i="20"/>
  <c r="S2352" i="20"/>
  <c r="Q2352" i="20"/>
  <c r="N2352" i="20"/>
  <c r="R2351" i="20"/>
  <c r="S2351" i="20" s="1"/>
  <c r="Q2351" i="20"/>
  <c r="N2351" i="20"/>
  <c r="R2350" i="20"/>
  <c r="S2350" i="20"/>
  <c r="Q2350" i="20"/>
  <c r="N2350" i="20"/>
  <c r="R2349" i="20"/>
  <c r="S2349" i="20" s="1"/>
  <c r="Q2349" i="20"/>
  <c r="N2349" i="20"/>
  <c r="R2348" i="20"/>
  <c r="S2348" i="20"/>
  <c r="Q2348" i="20"/>
  <c r="N2348" i="20"/>
  <c r="R2347" i="20"/>
  <c r="S2347" i="20" s="1"/>
  <c r="Q2347" i="20"/>
  <c r="N2347" i="20"/>
  <c r="R2346" i="20"/>
  <c r="S2346" i="20"/>
  <c r="Q2346" i="20"/>
  <c r="N2346" i="20"/>
  <c r="R2345" i="20"/>
  <c r="S2345" i="20" s="1"/>
  <c r="Q2345" i="20"/>
  <c r="N2345" i="20"/>
  <c r="R2344" i="20"/>
  <c r="S2344" i="20"/>
  <c r="Q2344" i="20"/>
  <c r="N2344" i="20"/>
  <c r="R2343" i="20"/>
  <c r="S2343" i="20" s="1"/>
  <c r="Q2343" i="20"/>
  <c r="N2343" i="20"/>
  <c r="R2342" i="20"/>
  <c r="S2342" i="20"/>
  <c r="Q2342" i="20"/>
  <c r="N2342" i="20"/>
  <c r="R2341" i="20"/>
  <c r="S2341" i="20" s="1"/>
  <c r="Q2341" i="20"/>
  <c r="N2341" i="20"/>
  <c r="R2340" i="20"/>
  <c r="S2340" i="20"/>
  <c r="Q2340" i="20"/>
  <c r="N2340" i="20"/>
  <c r="R2339" i="20"/>
  <c r="S2339" i="20" s="1"/>
  <c r="Q2339" i="20"/>
  <c r="N2339" i="20"/>
  <c r="R2338" i="20"/>
  <c r="S2338" i="20"/>
  <c r="Q2338" i="20"/>
  <c r="N2338" i="20"/>
  <c r="R2337" i="20"/>
  <c r="S2337" i="20" s="1"/>
  <c r="Q2337" i="20"/>
  <c r="N2337" i="20"/>
  <c r="R2336" i="20"/>
  <c r="S2336" i="20"/>
  <c r="Q2336" i="20"/>
  <c r="N2336" i="20"/>
  <c r="R2335" i="20"/>
  <c r="S2335" i="20" s="1"/>
  <c r="Q2335" i="20"/>
  <c r="N2335" i="20"/>
  <c r="R2334" i="20"/>
  <c r="S2334" i="20"/>
  <c r="Q2334" i="20"/>
  <c r="N2334" i="20"/>
  <c r="R2333" i="20"/>
  <c r="S2333" i="20" s="1"/>
  <c r="Q2333" i="20"/>
  <c r="N2333" i="20"/>
  <c r="R2332" i="20"/>
  <c r="S2332" i="20"/>
  <c r="Q2332" i="20"/>
  <c r="N2332" i="20"/>
  <c r="R2331" i="20"/>
  <c r="S2331" i="20" s="1"/>
  <c r="Q2331" i="20"/>
  <c r="N2331" i="20"/>
  <c r="R2330" i="20"/>
  <c r="S2330" i="20"/>
  <c r="Q2330" i="20"/>
  <c r="N2330" i="20"/>
  <c r="R2329" i="20"/>
  <c r="S2329" i="20" s="1"/>
  <c r="Q2329" i="20"/>
  <c r="N2329" i="20"/>
  <c r="R2328" i="20"/>
  <c r="S2328" i="20"/>
  <c r="Q2328" i="20"/>
  <c r="N2328" i="20"/>
  <c r="R2327" i="20"/>
  <c r="S2327" i="20" s="1"/>
  <c r="Q2327" i="20"/>
  <c r="N2327" i="20"/>
  <c r="R2326" i="20"/>
  <c r="S2326" i="20"/>
  <c r="Q2326" i="20"/>
  <c r="N2326" i="20"/>
  <c r="R2325" i="20"/>
  <c r="S2325" i="20" s="1"/>
  <c r="Q2325" i="20"/>
  <c r="N2325" i="20"/>
  <c r="R2324" i="20"/>
  <c r="S2324" i="20"/>
  <c r="Q2324" i="20"/>
  <c r="N2324" i="20"/>
  <c r="R2323" i="20"/>
  <c r="S2323" i="20" s="1"/>
  <c r="Q2323" i="20"/>
  <c r="N2323" i="20"/>
  <c r="R2322" i="20"/>
  <c r="S2322" i="20"/>
  <c r="Q2322" i="20"/>
  <c r="N2322" i="20"/>
  <c r="R2321" i="20"/>
  <c r="S2321" i="20" s="1"/>
  <c r="Q2321" i="20"/>
  <c r="N2321" i="20"/>
  <c r="R2320" i="20"/>
  <c r="S2320" i="20"/>
  <c r="Q2320" i="20"/>
  <c r="N2320" i="20"/>
  <c r="R2319" i="20"/>
  <c r="S2319" i="20" s="1"/>
  <c r="Q2319" i="20"/>
  <c r="N2319" i="20"/>
  <c r="R2318" i="20"/>
  <c r="S2318" i="20"/>
  <c r="Q2318" i="20"/>
  <c r="N2318" i="20"/>
  <c r="R2317" i="20"/>
  <c r="S2317" i="20" s="1"/>
  <c r="Q2317" i="20"/>
  <c r="N2317" i="20"/>
  <c r="R2316" i="20"/>
  <c r="S2316" i="20"/>
  <c r="Q2316" i="20"/>
  <c r="N2316" i="20"/>
  <c r="R2315" i="20"/>
  <c r="S2315" i="20" s="1"/>
  <c r="Q2315" i="20"/>
  <c r="N2315" i="20"/>
  <c r="R2314" i="20"/>
  <c r="S2314" i="20"/>
  <c r="Q2314" i="20"/>
  <c r="N2314" i="20"/>
  <c r="R2313" i="20"/>
  <c r="S2313" i="20" s="1"/>
  <c r="Q2313" i="20"/>
  <c r="N2313" i="20"/>
  <c r="R2312" i="20"/>
  <c r="S2312" i="20"/>
  <c r="Q2312" i="20"/>
  <c r="N2312" i="20"/>
  <c r="R2311" i="20"/>
  <c r="S2311" i="20" s="1"/>
  <c r="Q2311" i="20"/>
  <c r="N2311" i="20"/>
  <c r="R2310" i="20"/>
  <c r="S2310" i="20"/>
  <c r="Q2310" i="20"/>
  <c r="N2310" i="20"/>
  <c r="R2309" i="20"/>
  <c r="S2309" i="20" s="1"/>
  <c r="Q2309" i="20"/>
  <c r="N2309" i="20"/>
  <c r="R2308" i="20"/>
  <c r="S2308" i="20"/>
  <c r="Q2308" i="20"/>
  <c r="N2308" i="20"/>
  <c r="R2307" i="20"/>
  <c r="S2307" i="20" s="1"/>
  <c r="Q2307" i="20"/>
  <c r="N2307" i="20"/>
  <c r="R2306" i="20"/>
  <c r="S2306" i="20"/>
  <c r="Q2306" i="20"/>
  <c r="N2306" i="20"/>
  <c r="R2305" i="20"/>
  <c r="S2305" i="20" s="1"/>
  <c r="Q2305" i="20"/>
  <c r="N2305" i="20"/>
  <c r="R2304" i="20"/>
  <c r="S2304" i="20"/>
  <c r="Q2304" i="20"/>
  <c r="N2304" i="20"/>
  <c r="R2303" i="20"/>
  <c r="S2303" i="20" s="1"/>
  <c r="Q2303" i="20"/>
  <c r="N2303" i="20"/>
  <c r="R2302" i="20"/>
  <c r="S2302" i="20"/>
  <c r="Q2302" i="20"/>
  <c r="N2302" i="20"/>
  <c r="R2301" i="20"/>
  <c r="S2301" i="20" s="1"/>
  <c r="Q2301" i="20"/>
  <c r="N2301" i="20"/>
  <c r="R2300" i="20"/>
  <c r="S2300" i="20"/>
  <c r="Q2300" i="20"/>
  <c r="N2300" i="20"/>
  <c r="R2299" i="20"/>
  <c r="S2299" i="20" s="1"/>
  <c r="Q2299" i="20"/>
  <c r="N2299" i="20"/>
  <c r="R2298" i="20"/>
  <c r="S2298" i="20"/>
  <c r="Q2298" i="20"/>
  <c r="N2298" i="20"/>
  <c r="R2297" i="20"/>
  <c r="S2297" i="20" s="1"/>
  <c r="Q2297" i="20"/>
  <c r="N2297" i="20"/>
  <c r="R2296" i="20"/>
  <c r="S2296" i="20"/>
  <c r="Q2296" i="20"/>
  <c r="N2296" i="20"/>
  <c r="R2295" i="20"/>
  <c r="S2295" i="20" s="1"/>
  <c r="Q2295" i="20"/>
  <c r="N2295" i="20"/>
  <c r="R2294" i="20"/>
  <c r="S2294" i="20"/>
  <c r="Q2294" i="20"/>
  <c r="N2294" i="20"/>
  <c r="R2293" i="20"/>
  <c r="S2293" i="20" s="1"/>
  <c r="Q2293" i="20"/>
  <c r="N2293" i="20"/>
  <c r="R2292" i="20"/>
  <c r="S2292" i="20"/>
  <c r="Q2292" i="20"/>
  <c r="N2292" i="20"/>
  <c r="R2291" i="20"/>
  <c r="S2291" i="20" s="1"/>
  <c r="Q2291" i="20"/>
  <c r="N2291" i="20"/>
  <c r="R2290" i="20"/>
  <c r="S2290" i="20"/>
  <c r="Q2290" i="20"/>
  <c r="N2290" i="20"/>
  <c r="R2289" i="20"/>
  <c r="S2289" i="20" s="1"/>
  <c r="Q2289" i="20"/>
  <c r="N2289" i="20"/>
  <c r="R2288" i="20"/>
  <c r="S2288" i="20"/>
  <c r="Q2288" i="20"/>
  <c r="N2288" i="20"/>
  <c r="R2287" i="20"/>
  <c r="S2287" i="20" s="1"/>
  <c r="Q2287" i="20"/>
  <c r="N2287" i="20"/>
  <c r="R2286" i="20"/>
  <c r="S2286" i="20"/>
  <c r="Q2286" i="20"/>
  <c r="N2286" i="20"/>
  <c r="R2285" i="20"/>
  <c r="S2285" i="20" s="1"/>
  <c r="Q2285" i="20"/>
  <c r="N2285" i="20"/>
  <c r="R2284" i="20"/>
  <c r="S2284" i="20"/>
  <c r="Q2284" i="20"/>
  <c r="N2284" i="20"/>
  <c r="R2283" i="20"/>
  <c r="S2283" i="20" s="1"/>
  <c r="Q2283" i="20"/>
  <c r="N2283" i="20"/>
  <c r="R2282" i="20"/>
  <c r="S2282" i="20"/>
  <c r="Q2282" i="20"/>
  <c r="N2282" i="20"/>
  <c r="R2281" i="20"/>
  <c r="S2281" i="20" s="1"/>
  <c r="Q2281" i="20"/>
  <c r="N2281" i="20"/>
  <c r="R2280" i="20"/>
  <c r="S2280" i="20"/>
  <c r="Q2280" i="20"/>
  <c r="N2280" i="20"/>
  <c r="R2279" i="20"/>
  <c r="S2279" i="20" s="1"/>
  <c r="Q2279" i="20"/>
  <c r="N2279" i="20"/>
  <c r="R2278" i="20"/>
  <c r="S2278" i="20"/>
  <c r="Q2278" i="20"/>
  <c r="N2278" i="20"/>
  <c r="R2277" i="20"/>
  <c r="S2277" i="20" s="1"/>
  <c r="Q2277" i="20"/>
  <c r="N2277" i="20"/>
  <c r="R2276" i="20"/>
  <c r="S2276" i="20"/>
  <c r="Q2276" i="20"/>
  <c r="N2276" i="20"/>
  <c r="R2275" i="20"/>
  <c r="S2275" i="20" s="1"/>
  <c r="Q2275" i="20"/>
  <c r="N2275" i="20"/>
  <c r="R2274" i="20"/>
  <c r="S2274" i="20"/>
  <c r="Q2274" i="20"/>
  <c r="N2274" i="20"/>
  <c r="R2273" i="20"/>
  <c r="S2273" i="20" s="1"/>
  <c r="Q2273" i="20"/>
  <c r="N2273" i="20"/>
  <c r="R2272" i="20"/>
  <c r="S2272" i="20"/>
  <c r="Q2272" i="20"/>
  <c r="N2272" i="20"/>
  <c r="R2271" i="20"/>
  <c r="S2271" i="20" s="1"/>
  <c r="Q2271" i="20"/>
  <c r="N2271" i="20"/>
  <c r="R2270" i="20"/>
  <c r="S2270" i="20"/>
  <c r="Q2270" i="20"/>
  <c r="N2270" i="20"/>
  <c r="R2269" i="20"/>
  <c r="S2269" i="20" s="1"/>
  <c r="Q2269" i="20"/>
  <c r="N2269" i="20"/>
  <c r="R2268" i="20"/>
  <c r="S2268" i="20"/>
  <c r="Q2268" i="20"/>
  <c r="N2268" i="20"/>
  <c r="R2267" i="20"/>
  <c r="S2267" i="20" s="1"/>
  <c r="Q2267" i="20"/>
  <c r="N2267" i="20"/>
  <c r="R2266" i="20"/>
  <c r="S2266" i="20"/>
  <c r="Q2266" i="20"/>
  <c r="N2266" i="20"/>
  <c r="R2265" i="20"/>
  <c r="S2265" i="20" s="1"/>
  <c r="Q2265" i="20"/>
  <c r="N2265" i="20"/>
  <c r="R2264" i="20"/>
  <c r="S2264" i="20"/>
  <c r="Q2264" i="20"/>
  <c r="N2264" i="20"/>
  <c r="R2263" i="20"/>
  <c r="S2263" i="20" s="1"/>
  <c r="Q2263" i="20"/>
  <c r="N2263" i="20"/>
  <c r="R2262" i="20"/>
  <c r="S2262" i="20"/>
  <c r="Q2262" i="20"/>
  <c r="N2262" i="20"/>
  <c r="R2261" i="20"/>
  <c r="S2261" i="20" s="1"/>
  <c r="Q2261" i="20"/>
  <c r="N2261" i="20"/>
  <c r="R2260" i="20"/>
  <c r="S2260" i="20"/>
  <c r="Q2260" i="20"/>
  <c r="N2260" i="20"/>
  <c r="R2259" i="20"/>
  <c r="S2259" i="20" s="1"/>
  <c r="Q2259" i="20"/>
  <c r="N2259" i="20"/>
  <c r="R2258" i="20"/>
  <c r="S2258" i="20"/>
  <c r="Q2258" i="20"/>
  <c r="N2258" i="20"/>
  <c r="R2257" i="20"/>
  <c r="S2257" i="20" s="1"/>
  <c r="Q2257" i="20"/>
  <c r="N2257" i="20"/>
  <c r="R2256" i="20"/>
  <c r="S2256" i="20"/>
  <c r="Q2256" i="20"/>
  <c r="N2256" i="20"/>
  <c r="R2255" i="20"/>
  <c r="S2255" i="20" s="1"/>
  <c r="Q2255" i="20"/>
  <c r="N2255" i="20"/>
  <c r="R2254" i="20"/>
  <c r="S2254" i="20"/>
  <c r="Q2254" i="20"/>
  <c r="N2254" i="20"/>
  <c r="R2253" i="20"/>
  <c r="S2253" i="20" s="1"/>
  <c r="Q2253" i="20"/>
  <c r="N2253" i="20"/>
  <c r="R2252" i="20"/>
  <c r="S2252" i="20"/>
  <c r="Q2252" i="20"/>
  <c r="N2252" i="20"/>
  <c r="R2251" i="20"/>
  <c r="S2251" i="20" s="1"/>
  <c r="Q2251" i="20"/>
  <c r="N2251" i="20"/>
  <c r="R2250" i="20"/>
  <c r="S2250" i="20"/>
  <c r="Q2250" i="20"/>
  <c r="N2250" i="20"/>
  <c r="R2249" i="20"/>
  <c r="S2249" i="20" s="1"/>
  <c r="Q2249" i="20"/>
  <c r="N2249" i="20"/>
  <c r="R2248" i="20"/>
  <c r="S2248" i="20"/>
  <c r="Q2248" i="20"/>
  <c r="N2248" i="20"/>
  <c r="R2247" i="20"/>
  <c r="S2247" i="20" s="1"/>
  <c r="Q2247" i="20"/>
  <c r="N2247" i="20"/>
  <c r="R2246" i="20"/>
  <c r="S2246" i="20"/>
  <c r="Q2246" i="20"/>
  <c r="N2246" i="20"/>
  <c r="R2245" i="20"/>
  <c r="S2245" i="20" s="1"/>
  <c r="Q2245" i="20"/>
  <c r="N2245" i="20"/>
  <c r="R2244" i="20"/>
  <c r="S2244" i="20"/>
  <c r="Q2244" i="20"/>
  <c r="N2244" i="20"/>
  <c r="R2243" i="20"/>
  <c r="S2243" i="20" s="1"/>
  <c r="Q2243" i="20"/>
  <c r="N2243" i="20"/>
  <c r="R2242" i="20"/>
  <c r="S2242" i="20"/>
  <c r="Q2242" i="20"/>
  <c r="N2242" i="20"/>
  <c r="R2241" i="20"/>
  <c r="S2241" i="20" s="1"/>
  <c r="Q2241" i="20"/>
  <c r="N2241" i="20"/>
  <c r="R2240" i="20"/>
  <c r="S2240" i="20"/>
  <c r="Q2240" i="20"/>
  <c r="N2240" i="20"/>
  <c r="R2239" i="20"/>
  <c r="S2239" i="20" s="1"/>
  <c r="Q2239" i="20"/>
  <c r="N2239" i="20"/>
  <c r="R2238" i="20"/>
  <c r="S2238" i="20"/>
  <c r="Q2238" i="20"/>
  <c r="N2238" i="20"/>
  <c r="R2237" i="20"/>
  <c r="S2237" i="20" s="1"/>
  <c r="Q2237" i="20"/>
  <c r="N2237" i="20"/>
  <c r="R2236" i="20"/>
  <c r="S2236" i="20"/>
  <c r="Q2236" i="20"/>
  <c r="N2236" i="20"/>
  <c r="R2235" i="20"/>
  <c r="S2235" i="20" s="1"/>
  <c r="Q2235" i="20"/>
  <c r="N2235" i="20"/>
  <c r="R2234" i="20"/>
  <c r="S2234" i="20"/>
  <c r="Q2234" i="20"/>
  <c r="N2234" i="20"/>
  <c r="R2233" i="20"/>
  <c r="S2233" i="20" s="1"/>
  <c r="Q2233" i="20"/>
  <c r="N2233" i="20"/>
  <c r="R2232" i="20"/>
  <c r="S2232" i="20"/>
  <c r="Q2232" i="20"/>
  <c r="N2232" i="20"/>
  <c r="R2231" i="20"/>
  <c r="S2231" i="20" s="1"/>
  <c r="Q2231" i="20"/>
  <c r="N2231" i="20"/>
  <c r="R2230" i="20"/>
  <c r="S2230" i="20"/>
  <c r="Q2230" i="20"/>
  <c r="N2230" i="20"/>
  <c r="R2229" i="20"/>
  <c r="S2229" i="20" s="1"/>
  <c r="Q2229" i="20"/>
  <c r="N2229" i="20"/>
  <c r="R2228" i="20"/>
  <c r="S2228" i="20"/>
  <c r="Q2228" i="20"/>
  <c r="N2228" i="20"/>
  <c r="R2227" i="20"/>
  <c r="S2227" i="20" s="1"/>
  <c r="Q2227" i="20"/>
  <c r="N2227" i="20"/>
  <c r="R2226" i="20"/>
  <c r="S2226" i="20"/>
  <c r="Q2226" i="20"/>
  <c r="N2226" i="20"/>
  <c r="R2225" i="20"/>
  <c r="S2225" i="20" s="1"/>
  <c r="Q2225" i="20"/>
  <c r="N2225" i="20"/>
  <c r="R2224" i="20"/>
  <c r="S2224" i="20"/>
  <c r="Q2224" i="20"/>
  <c r="N2224" i="20"/>
  <c r="R2223" i="20"/>
  <c r="S2223" i="20" s="1"/>
  <c r="Q2223" i="20"/>
  <c r="N2223" i="20"/>
  <c r="R2222" i="20"/>
  <c r="S2222" i="20"/>
  <c r="Q2222" i="20"/>
  <c r="N2222" i="20"/>
  <c r="R2221" i="20"/>
  <c r="S2221" i="20" s="1"/>
  <c r="Q2221" i="20"/>
  <c r="N2221" i="20"/>
  <c r="R2220" i="20"/>
  <c r="S2220" i="20"/>
  <c r="Q2220" i="20"/>
  <c r="N2220" i="20"/>
  <c r="R2219" i="20"/>
  <c r="S2219" i="20" s="1"/>
  <c r="Q2219" i="20"/>
  <c r="N2219" i="20"/>
  <c r="R2218" i="20"/>
  <c r="S2218" i="20"/>
  <c r="Q2218" i="20"/>
  <c r="N2218" i="20"/>
  <c r="R2217" i="20"/>
  <c r="S2217" i="20" s="1"/>
  <c r="Q2217" i="20"/>
  <c r="N2217" i="20"/>
  <c r="R2216" i="20"/>
  <c r="S2216" i="20"/>
  <c r="Q2216" i="20"/>
  <c r="N2216" i="20"/>
  <c r="R2215" i="20"/>
  <c r="S2215" i="20" s="1"/>
  <c r="Q2215" i="20"/>
  <c r="N2215" i="20"/>
  <c r="R2214" i="20"/>
  <c r="S2214" i="20"/>
  <c r="Q2214" i="20"/>
  <c r="N2214" i="20"/>
  <c r="R2213" i="20"/>
  <c r="S2213" i="20" s="1"/>
  <c r="Q2213" i="20"/>
  <c r="N2213" i="20"/>
  <c r="R2212" i="20"/>
  <c r="S2212" i="20"/>
  <c r="Q2212" i="20"/>
  <c r="N2212" i="20"/>
  <c r="R2211" i="20"/>
  <c r="S2211" i="20" s="1"/>
  <c r="Q2211" i="20"/>
  <c r="N2211" i="20"/>
  <c r="R2210" i="20"/>
  <c r="S2210" i="20"/>
  <c r="Q2210" i="20"/>
  <c r="N2210" i="20"/>
  <c r="R2209" i="20"/>
  <c r="S2209" i="20" s="1"/>
  <c r="Q2209" i="20"/>
  <c r="N2209" i="20"/>
  <c r="R2208" i="20"/>
  <c r="S2208" i="20"/>
  <c r="Q2208" i="20"/>
  <c r="N2208" i="20"/>
  <c r="R2207" i="20"/>
  <c r="S2207" i="20" s="1"/>
  <c r="Q2207" i="20"/>
  <c r="N2207" i="20"/>
  <c r="R2206" i="20"/>
  <c r="S2206" i="20"/>
  <c r="Q2206" i="20"/>
  <c r="N2206" i="20"/>
  <c r="R2205" i="20"/>
  <c r="S2205" i="20" s="1"/>
  <c r="Q2205" i="20"/>
  <c r="N2205" i="20"/>
  <c r="R2204" i="20"/>
  <c r="S2204" i="20"/>
  <c r="Q2204" i="20"/>
  <c r="N2204" i="20"/>
  <c r="R2203" i="20"/>
  <c r="S2203" i="20" s="1"/>
  <c r="Q2203" i="20"/>
  <c r="N2203" i="20"/>
  <c r="R2202" i="20"/>
  <c r="S2202" i="20" s="1"/>
  <c r="Q2202" i="20"/>
  <c r="N2202" i="20"/>
  <c r="R2201" i="20"/>
  <c r="S2201" i="20" s="1"/>
  <c r="Q2201" i="20"/>
  <c r="N2201" i="20"/>
  <c r="R2200" i="20"/>
  <c r="S2200" i="20"/>
  <c r="Q2200" i="20"/>
  <c r="N2200" i="20"/>
  <c r="R2199" i="20"/>
  <c r="S2199" i="20" s="1"/>
  <c r="Q2199" i="20"/>
  <c r="N2199" i="20"/>
  <c r="R2198" i="20"/>
  <c r="S2198" i="20" s="1"/>
  <c r="Q2198" i="20"/>
  <c r="N2198" i="20"/>
  <c r="R2197" i="20"/>
  <c r="S2197" i="20" s="1"/>
  <c r="Q2197" i="20"/>
  <c r="N2197" i="20"/>
  <c r="R2196" i="20"/>
  <c r="S2196" i="20"/>
  <c r="Q2196" i="20"/>
  <c r="N2196" i="20"/>
  <c r="R2195" i="20"/>
  <c r="S2195" i="20" s="1"/>
  <c r="Q2195" i="20"/>
  <c r="N2195" i="20"/>
  <c r="R2194" i="20"/>
  <c r="S2194" i="20" s="1"/>
  <c r="Q2194" i="20"/>
  <c r="N2194" i="20"/>
  <c r="R2193" i="20"/>
  <c r="S2193" i="20" s="1"/>
  <c r="Q2193" i="20"/>
  <c r="N2193" i="20"/>
  <c r="R2192" i="20"/>
  <c r="S2192" i="20" s="1"/>
  <c r="Q2192" i="20"/>
  <c r="N2192" i="20"/>
  <c r="R2191" i="20"/>
  <c r="S2191" i="20" s="1"/>
  <c r="Q2191" i="20"/>
  <c r="N2191" i="20"/>
  <c r="R2190" i="20"/>
  <c r="S2190" i="20"/>
  <c r="Q2190" i="20"/>
  <c r="N2190" i="20"/>
  <c r="R2189" i="20"/>
  <c r="S2189" i="20" s="1"/>
  <c r="Q2189" i="20"/>
  <c r="N2189" i="20"/>
  <c r="R2188" i="20"/>
  <c r="S2188" i="20"/>
  <c r="Q2188" i="20"/>
  <c r="N2188" i="20"/>
  <c r="R2187" i="20"/>
  <c r="S2187" i="20" s="1"/>
  <c r="Q2187" i="20"/>
  <c r="N2187" i="20"/>
  <c r="R2186" i="20"/>
  <c r="S2186" i="20" s="1"/>
  <c r="Q2186" i="20"/>
  <c r="N2186" i="20"/>
  <c r="R2185" i="20"/>
  <c r="S2185" i="20" s="1"/>
  <c r="Q2185" i="20"/>
  <c r="N2185" i="20"/>
  <c r="R2184" i="20"/>
  <c r="S2184" i="20"/>
  <c r="Q2184" i="20"/>
  <c r="N2184" i="20"/>
  <c r="R2183" i="20"/>
  <c r="S2183" i="20" s="1"/>
  <c r="Q2183" i="20"/>
  <c r="N2183" i="20"/>
  <c r="R2182" i="20"/>
  <c r="S2182" i="20" s="1"/>
  <c r="Q2182" i="20"/>
  <c r="N2182" i="20"/>
  <c r="R2181" i="20"/>
  <c r="S2181" i="20" s="1"/>
  <c r="Q2181" i="20"/>
  <c r="N2181" i="20"/>
  <c r="R2180" i="20"/>
  <c r="S2180" i="20"/>
  <c r="Q2180" i="20"/>
  <c r="N2180" i="20"/>
  <c r="R2179" i="20"/>
  <c r="S2179" i="20" s="1"/>
  <c r="Q2179" i="20"/>
  <c r="N2179" i="20"/>
  <c r="R2178" i="20"/>
  <c r="S2178" i="20" s="1"/>
  <c r="Q2178" i="20"/>
  <c r="N2178" i="20"/>
  <c r="R2177" i="20"/>
  <c r="S2177" i="20" s="1"/>
  <c r="Q2177" i="20"/>
  <c r="N2177" i="20"/>
  <c r="R2176" i="20"/>
  <c r="S2176" i="20" s="1"/>
  <c r="Q2176" i="20"/>
  <c r="N2176" i="20"/>
  <c r="R2175" i="20"/>
  <c r="S2175" i="20" s="1"/>
  <c r="Q2175" i="20"/>
  <c r="N2175" i="20"/>
  <c r="R2174" i="20"/>
  <c r="S2174" i="20"/>
  <c r="Q2174" i="20"/>
  <c r="N2174" i="20"/>
  <c r="R2173" i="20"/>
  <c r="S2173" i="20" s="1"/>
  <c r="Q2173" i="20"/>
  <c r="N2173" i="20"/>
  <c r="R2172" i="20"/>
  <c r="S2172" i="20"/>
  <c r="Q2172" i="20"/>
  <c r="N2172" i="20"/>
  <c r="R2171" i="20"/>
  <c r="S2171" i="20" s="1"/>
  <c r="Q2171" i="20"/>
  <c r="N2171" i="20"/>
  <c r="R2170" i="20"/>
  <c r="S2170" i="20" s="1"/>
  <c r="Q2170" i="20"/>
  <c r="N2170" i="20"/>
  <c r="R2169" i="20"/>
  <c r="S2169" i="20" s="1"/>
  <c r="Q2169" i="20"/>
  <c r="N2169" i="20"/>
  <c r="R2168" i="20"/>
  <c r="S2168" i="20"/>
  <c r="Q2168" i="20"/>
  <c r="N2168" i="20"/>
  <c r="R2167" i="20"/>
  <c r="S2167" i="20" s="1"/>
  <c r="Q2167" i="20"/>
  <c r="N2167" i="20"/>
  <c r="R2166" i="20"/>
  <c r="S2166" i="20" s="1"/>
  <c r="Q2166" i="20"/>
  <c r="N2166" i="20"/>
  <c r="R2165" i="20"/>
  <c r="S2165" i="20" s="1"/>
  <c r="Q2165" i="20"/>
  <c r="N2165" i="20"/>
  <c r="R2164" i="20"/>
  <c r="S2164" i="20"/>
  <c r="Q2164" i="20"/>
  <c r="N2164" i="20"/>
  <c r="R2163" i="20"/>
  <c r="S2163" i="20" s="1"/>
  <c r="Q2163" i="20"/>
  <c r="N2163" i="20"/>
  <c r="R2162" i="20"/>
  <c r="S2162" i="20" s="1"/>
  <c r="Q2162" i="20"/>
  <c r="N2162" i="20"/>
  <c r="R2161" i="20"/>
  <c r="S2161" i="20" s="1"/>
  <c r="Q2161" i="20"/>
  <c r="N2161" i="20"/>
  <c r="R2160" i="20"/>
  <c r="S2160" i="20" s="1"/>
  <c r="Q2160" i="20"/>
  <c r="N2160" i="20"/>
  <c r="R2159" i="20"/>
  <c r="S2159" i="20" s="1"/>
  <c r="Q2159" i="20"/>
  <c r="N2159" i="20"/>
  <c r="R2158" i="20"/>
  <c r="S2158" i="20"/>
  <c r="Q2158" i="20"/>
  <c r="N2158" i="20"/>
  <c r="R2157" i="20"/>
  <c r="S2157" i="20" s="1"/>
  <c r="Q2157" i="20"/>
  <c r="N2157" i="20"/>
  <c r="R2156" i="20"/>
  <c r="S2156" i="20"/>
  <c r="Q2156" i="20"/>
  <c r="N2156" i="20"/>
  <c r="R2155" i="20"/>
  <c r="S2155" i="20" s="1"/>
  <c r="Q2155" i="20"/>
  <c r="N2155" i="20"/>
  <c r="R2154" i="20"/>
  <c r="S2154" i="20" s="1"/>
  <c r="Q2154" i="20"/>
  <c r="N2154" i="20"/>
  <c r="R2153" i="20"/>
  <c r="S2153" i="20" s="1"/>
  <c r="Q2153" i="20"/>
  <c r="N2153" i="20"/>
  <c r="R2152" i="20"/>
  <c r="S2152" i="20"/>
  <c r="Q2152" i="20"/>
  <c r="N2152" i="20"/>
  <c r="R2151" i="20"/>
  <c r="S2151" i="20" s="1"/>
  <c r="Q2151" i="20"/>
  <c r="N2151" i="20"/>
  <c r="R2150" i="20"/>
  <c r="S2150" i="20" s="1"/>
  <c r="Q2150" i="20"/>
  <c r="N2150" i="20"/>
  <c r="R2149" i="20"/>
  <c r="S2149" i="20" s="1"/>
  <c r="Q2149" i="20"/>
  <c r="N2149" i="20"/>
  <c r="R2148" i="20"/>
  <c r="S2148" i="20"/>
  <c r="Q2148" i="20"/>
  <c r="N2148" i="20"/>
  <c r="R2147" i="20"/>
  <c r="S2147" i="20" s="1"/>
  <c r="Q2147" i="20"/>
  <c r="N2147" i="20"/>
  <c r="R2146" i="20"/>
  <c r="S2146" i="20" s="1"/>
  <c r="Q2146" i="20"/>
  <c r="N2146" i="20"/>
  <c r="R2145" i="20"/>
  <c r="S2145" i="20" s="1"/>
  <c r="Q2145" i="20"/>
  <c r="N2145" i="20"/>
  <c r="R2144" i="20"/>
  <c r="S2144" i="20" s="1"/>
  <c r="Q2144" i="20"/>
  <c r="N2144" i="20"/>
  <c r="R2143" i="20"/>
  <c r="S2143" i="20" s="1"/>
  <c r="Q2143" i="20"/>
  <c r="N2143" i="20"/>
  <c r="R2142" i="20"/>
  <c r="S2142" i="20"/>
  <c r="Q2142" i="20"/>
  <c r="N2142" i="20"/>
  <c r="R2141" i="20"/>
  <c r="S2141" i="20" s="1"/>
  <c r="Q2141" i="20"/>
  <c r="N2141" i="20"/>
  <c r="R2140" i="20"/>
  <c r="S2140" i="20"/>
  <c r="Q2140" i="20"/>
  <c r="N2140" i="20"/>
  <c r="R2139" i="20"/>
  <c r="S2139" i="20" s="1"/>
  <c r="Q2139" i="20"/>
  <c r="N2139" i="20"/>
  <c r="R2138" i="20"/>
  <c r="S2138" i="20" s="1"/>
  <c r="Q2138" i="20"/>
  <c r="N2138" i="20"/>
  <c r="R2137" i="20"/>
  <c r="S2137" i="20" s="1"/>
  <c r="Q2137" i="20"/>
  <c r="N2137" i="20"/>
  <c r="R2136" i="20"/>
  <c r="S2136" i="20"/>
  <c r="Q2136" i="20"/>
  <c r="N2136" i="20"/>
  <c r="R2135" i="20"/>
  <c r="S2135" i="20" s="1"/>
  <c r="Q2135" i="20"/>
  <c r="N2135" i="20"/>
  <c r="R2134" i="20"/>
  <c r="S2134" i="20" s="1"/>
  <c r="Q2134" i="20"/>
  <c r="N2134" i="20"/>
  <c r="R2133" i="20"/>
  <c r="S2133" i="20" s="1"/>
  <c r="Q2133" i="20"/>
  <c r="N2133" i="20"/>
  <c r="R2132" i="20"/>
  <c r="S2132" i="20"/>
  <c r="Q2132" i="20"/>
  <c r="N2132" i="20"/>
  <c r="R2131" i="20"/>
  <c r="S2131" i="20" s="1"/>
  <c r="Q2131" i="20"/>
  <c r="N2131" i="20"/>
  <c r="R2130" i="20"/>
  <c r="S2130" i="20" s="1"/>
  <c r="Q2130" i="20"/>
  <c r="N2130" i="20"/>
  <c r="R2129" i="20"/>
  <c r="S2129" i="20" s="1"/>
  <c r="Q2129" i="20"/>
  <c r="N2129" i="20"/>
  <c r="R2128" i="20"/>
  <c r="S2128" i="20" s="1"/>
  <c r="Q2128" i="20"/>
  <c r="N2128" i="20"/>
  <c r="R2127" i="20"/>
  <c r="S2127" i="20" s="1"/>
  <c r="Q2127" i="20"/>
  <c r="N2127" i="20"/>
  <c r="R2126" i="20"/>
  <c r="S2126" i="20"/>
  <c r="Q2126" i="20"/>
  <c r="N2126" i="20"/>
  <c r="R2125" i="20"/>
  <c r="S2125" i="20" s="1"/>
  <c r="Q2125" i="20"/>
  <c r="N2125" i="20"/>
  <c r="R2124" i="20"/>
  <c r="S2124" i="20"/>
  <c r="Q2124" i="20"/>
  <c r="N2124" i="20"/>
  <c r="R2123" i="20"/>
  <c r="S2123" i="20" s="1"/>
  <c r="Q2123" i="20"/>
  <c r="N2123" i="20"/>
  <c r="R2122" i="20"/>
  <c r="S2122" i="20" s="1"/>
  <c r="Q2122" i="20"/>
  <c r="N2122" i="20"/>
  <c r="R2121" i="20"/>
  <c r="S2121" i="20" s="1"/>
  <c r="Q2121" i="20"/>
  <c r="N2121" i="20"/>
  <c r="R2120" i="20"/>
  <c r="S2120" i="20"/>
  <c r="Q2120" i="20"/>
  <c r="N2120" i="20"/>
  <c r="R2119" i="20"/>
  <c r="S2119" i="20" s="1"/>
  <c r="Q2119" i="20"/>
  <c r="N2119" i="20"/>
  <c r="R2118" i="20"/>
  <c r="S2118" i="20" s="1"/>
  <c r="Q2118" i="20"/>
  <c r="N2118" i="20"/>
  <c r="R2117" i="20"/>
  <c r="S2117" i="20" s="1"/>
  <c r="Q2117" i="20"/>
  <c r="N2117" i="20"/>
  <c r="R2116" i="20"/>
  <c r="S2116" i="20"/>
  <c r="Q2116" i="20"/>
  <c r="N2116" i="20"/>
  <c r="R2115" i="20"/>
  <c r="S2115" i="20" s="1"/>
  <c r="Q2115" i="20"/>
  <c r="N2115" i="20"/>
  <c r="R2114" i="20"/>
  <c r="S2114" i="20" s="1"/>
  <c r="Q2114" i="20"/>
  <c r="N2114" i="20"/>
  <c r="R2113" i="20"/>
  <c r="S2113" i="20" s="1"/>
  <c r="Q2113" i="20"/>
  <c r="N2113" i="20"/>
  <c r="R2112" i="20"/>
  <c r="S2112" i="20" s="1"/>
  <c r="Q2112" i="20"/>
  <c r="N2112" i="20"/>
  <c r="R2111" i="20"/>
  <c r="S2111" i="20" s="1"/>
  <c r="Q2111" i="20"/>
  <c r="N2111" i="20"/>
  <c r="R2110" i="20"/>
  <c r="S2110" i="20"/>
  <c r="Q2110" i="20"/>
  <c r="N2110" i="20"/>
  <c r="R2109" i="20"/>
  <c r="S2109" i="20" s="1"/>
  <c r="Q2109" i="20"/>
  <c r="N2109" i="20"/>
  <c r="R2108" i="20"/>
  <c r="S2108" i="20"/>
  <c r="Q2108" i="20"/>
  <c r="N2108" i="20"/>
  <c r="R2107" i="20"/>
  <c r="S2107" i="20" s="1"/>
  <c r="Q2107" i="20"/>
  <c r="N2107" i="20"/>
  <c r="R2106" i="20"/>
  <c r="S2106" i="20" s="1"/>
  <c r="Q2106" i="20"/>
  <c r="N2106" i="20"/>
  <c r="R2105" i="20"/>
  <c r="S2105" i="20" s="1"/>
  <c r="Q2105" i="20"/>
  <c r="N2105" i="20"/>
  <c r="R2104" i="20"/>
  <c r="S2104" i="20"/>
  <c r="Q2104" i="20"/>
  <c r="N2104" i="20"/>
  <c r="R2103" i="20"/>
  <c r="S2103" i="20" s="1"/>
  <c r="Q2103" i="20"/>
  <c r="N2103" i="20"/>
  <c r="R2102" i="20"/>
  <c r="S2102" i="20" s="1"/>
  <c r="Q2102" i="20"/>
  <c r="N2102" i="20"/>
  <c r="R2101" i="20"/>
  <c r="S2101" i="20" s="1"/>
  <c r="Q2101" i="20"/>
  <c r="N2101" i="20"/>
  <c r="R2100" i="20"/>
  <c r="S2100" i="20"/>
  <c r="Q2100" i="20"/>
  <c r="N2100" i="20"/>
  <c r="R2099" i="20"/>
  <c r="S2099" i="20" s="1"/>
  <c r="Q2099" i="20"/>
  <c r="N2099" i="20"/>
  <c r="R2098" i="20"/>
  <c r="S2098" i="20" s="1"/>
  <c r="Q2098" i="20"/>
  <c r="N2098" i="20"/>
  <c r="R2097" i="20"/>
  <c r="S2097" i="20" s="1"/>
  <c r="Q2097" i="20"/>
  <c r="N2097" i="20"/>
  <c r="R2096" i="20"/>
  <c r="S2096" i="20" s="1"/>
  <c r="Q2096" i="20"/>
  <c r="N2096" i="20"/>
  <c r="R2095" i="20"/>
  <c r="S2095" i="20" s="1"/>
  <c r="Q2095" i="20"/>
  <c r="N2095" i="20"/>
  <c r="R2094" i="20"/>
  <c r="S2094" i="20"/>
  <c r="Q2094" i="20"/>
  <c r="N2094" i="20"/>
  <c r="R2093" i="20"/>
  <c r="S2093" i="20" s="1"/>
  <c r="Q2093" i="20"/>
  <c r="N2093" i="20"/>
  <c r="R2092" i="20"/>
  <c r="S2092" i="20"/>
  <c r="Q2092" i="20"/>
  <c r="N2092" i="20"/>
  <c r="R2091" i="20"/>
  <c r="S2091" i="20" s="1"/>
  <c r="Q2091" i="20"/>
  <c r="N2091" i="20"/>
  <c r="R2090" i="20"/>
  <c r="S2090" i="20" s="1"/>
  <c r="Q2090" i="20"/>
  <c r="N2090" i="20"/>
  <c r="R2089" i="20"/>
  <c r="S2089" i="20" s="1"/>
  <c r="Q2089" i="20"/>
  <c r="N2089" i="20"/>
  <c r="R2088" i="20"/>
  <c r="S2088" i="20"/>
  <c r="Q2088" i="20"/>
  <c r="N2088" i="20"/>
  <c r="R2087" i="20"/>
  <c r="S2087" i="20" s="1"/>
  <c r="Q2087" i="20"/>
  <c r="N2087" i="20"/>
  <c r="R2086" i="20"/>
  <c r="S2086" i="20" s="1"/>
  <c r="Q2086" i="20"/>
  <c r="N2086" i="20"/>
  <c r="R2085" i="20"/>
  <c r="S2085" i="20" s="1"/>
  <c r="Q2085" i="20"/>
  <c r="N2085" i="20"/>
  <c r="R2084" i="20"/>
  <c r="S2084" i="20"/>
  <c r="Q2084" i="20"/>
  <c r="N2084" i="20"/>
  <c r="R2083" i="20"/>
  <c r="S2083" i="20" s="1"/>
  <c r="Q2083" i="20"/>
  <c r="N2083" i="20"/>
  <c r="R2082" i="20"/>
  <c r="S2082" i="20" s="1"/>
  <c r="Q2082" i="20"/>
  <c r="N2082" i="20"/>
  <c r="R2081" i="20"/>
  <c r="S2081" i="20" s="1"/>
  <c r="Q2081" i="20"/>
  <c r="N2081" i="20"/>
  <c r="R2080" i="20"/>
  <c r="S2080" i="20" s="1"/>
  <c r="Q2080" i="20"/>
  <c r="N2080" i="20"/>
  <c r="R2079" i="20"/>
  <c r="S2079" i="20" s="1"/>
  <c r="Q2079" i="20"/>
  <c r="N2079" i="20"/>
  <c r="R2078" i="20"/>
  <c r="S2078" i="20"/>
  <c r="Q2078" i="20"/>
  <c r="N2078" i="20"/>
  <c r="R2077" i="20"/>
  <c r="S2077" i="20" s="1"/>
  <c r="Q2077" i="20"/>
  <c r="N2077" i="20"/>
  <c r="R2076" i="20"/>
  <c r="S2076" i="20"/>
  <c r="Q2076" i="20"/>
  <c r="N2076" i="20"/>
  <c r="R2075" i="20"/>
  <c r="S2075" i="20" s="1"/>
  <c r="Q2075" i="20"/>
  <c r="N2075" i="20"/>
  <c r="R2074" i="20"/>
  <c r="S2074" i="20" s="1"/>
  <c r="Q2074" i="20"/>
  <c r="N2074" i="20"/>
  <c r="R2073" i="20"/>
  <c r="S2073" i="20" s="1"/>
  <c r="Q2073" i="20"/>
  <c r="N2073" i="20"/>
  <c r="R2072" i="20"/>
  <c r="S2072" i="20"/>
  <c r="Q2072" i="20"/>
  <c r="N2072" i="20"/>
  <c r="R2071" i="20"/>
  <c r="S2071" i="20" s="1"/>
  <c r="Q2071" i="20"/>
  <c r="N2071" i="20"/>
  <c r="R2070" i="20"/>
  <c r="S2070" i="20" s="1"/>
  <c r="Q2070" i="20"/>
  <c r="N2070" i="20"/>
  <c r="R2069" i="20"/>
  <c r="S2069" i="20" s="1"/>
  <c r="Q2069" i="20"/>
  <c r="N2069" i="20"/>
  <c r="R2068" i="20"/>
  <c r="S2068" i="20"/>
  <c r="Q2068" i="20"/>
  <c r="N2068" i="20"/>
  <c r="R2067" i="20"/>
  <c r="S2067" i="20" s="1"/>
  <c r="Q2067" i="20"/>
  <c r="N2067" i="20"/>
  <c r="R2066" i="20"/>
  <c r="S2066" i="20" s="1"/>
  <c r="Q2066" i="20"/>
  <c r="N2066" i="20"/>
  <c r="R2065" i="20"/>
  <c r="S2065" i="20" s="1"/>
  <c r="Q2065" i="20"/>
  <c r="N2065" i="20"/>
  <c r="R2064" i="20"/>
  <c r="S2064" i="20" s="1"/>
  <c r="Q2064" i="20"/>
  <c r="N2064" i="20"/>
  <c r="R2063" i="20"/>
  <c r="S2063" i="20" s="1"/>
  <c r="Q2063" i="20"/>
  <c r="N2063" i="20"/>
  <c r="R2062" i="20"/>
  <c r="S2062" i="20"/>
  <c r="Q2062" i="20"/>
  <c r="N2062" i="20"/>
  <c r="R2061" i="20"/>
  <c r="S2061" i="20" s="1"/>
  <c r="Q2061" i="20"/>
  <c r="N2061" i="20"/>
  <c r="R2060" i="20"/>
  <c r="S2060" i="20"/>
  <c r="Q2060" i="20"/>
  <c r="N2060" i="20"/>
  <c r="R2059" i="20"/>
  <c r="S2059" i="20" s="1"/>
  <c r="Q2059" i="20"/>
  <c r="N2059" i="20"/>
  <c r="R2058" i="20"/>
  <c r="S2058" i="20" s="1"/>
  <c r="Q2058" i="20"/>
  <c r="N2058" i="20"/>
  <c r="R2057" i="20"/>
  <c r="S2057" i="20" s="1"/>
  <c r="Q2057" i="20"/>
  <c r="N2057" i="20"/>
  <c r="R2056" i="20"/>
  <c r="S2056" i="20"/>
  <c r="Q2056" i="20"/>
  <c r="N2056" i="20"/>
  <c r="R2055" i="20"/>
  <c r="S2055" i="20" s="1"/>
  <c r="Q2055" i="20"/>
  <c r="N2055" i="20"/>
  <c r="R2054" i="20"/>
  <c r="S2054" i="20" s="1"/>
  <c r="Q2054" i="20"/>
  <c r="N2054" i="20"/>
  <c r="R2053" i="20"/>
  <c r="S2053" i="20" s="1"/>
  <c r="Q2053" i="20"/>
  <c r="N2053" i="20"/>
  <c r="R2052" i="20"/>
  <c r="S2052" i="20"/>
  <c r="Q2052" i="20"/>
  <c r="N2052" i="20"/>
  <c r="R2051" i="20"/>
  <c r="S2051" i="20" s="1"/>
  <c r="Q2051" i="20"/>
  <c r="N2051" i="20"/>
  <c r="R2050" i="20"/>
  <c r="S2050" i="20" s="1"/>
  <c r="Q2050" i="20"/>
  <c r="N2050" i="20"/>
  <c r="R2049" i="20"/>
  <c r="S2049" i="20" s="1"/>
  <c r="Q2049" i="20"/>
  <c r="N2049" i="20"/>
  <c r="R2048" i="20"/>
  <c r="S2048" i="20" s="1"/>
  <c r="Q2048" i="20"/>
  <c r="N2048" i="20"/>
  <c r="R2047" i="20"/>
  <c r="S2047" i="20" s="1"/>
  <c r="Q2047" i="20"/>
  <c r="N2047" i="20"/>
  <c r="R2046" i="20"/>
  <c r="S2046" i="20"/>
  <c r="Q2046" i="20"/>
  <c r="N2046" i="20"/>
  <c r="R2045" i="20"/>
  <c r="S2045" i="20" s="1"/>
  <c r="Q2045" i="20"/>
  <c r="N2045" i="20"/>
  <c r="R2044" i="20"/>
  <c r="S2044" i="20"/>
  <c r="Q2044" i="20"/>
  <c r="N2044" i="20"/>
  <c r="R2043" i="20"/>
  <c r="S2043" i="20" s="1"/>
  <c r="Q2043" i="20"/>
  <c r="N2043" i="20"/>
  <c r="R2042" i="20"/>
  <c r="S2042" i="20" s="1"/>
  <c r="Q2042" i="20"/>
  <c r="N2042" i="20"/>
  <c r="R2041" i="20"/>
  <c r="S2041" i="20" s="1"/>
  <c r="Q2041" i="20"/>
  <c r="N2041" i="20"/>
  <c r="R2040" i="20"/>
  <c r="S2040" i="20"/>
  <c r="Q2040" i="20"/>
  <c r="N2040" i="20"/>
  <c r="R2039" i="20"/>
  <c r="S2039" i="20" s="1"/>
  <c r="Q2039" i="20"/>
  <c r="N2039" i="20"/>
  <c r="R2038" i="20"/>
  <c r="S2038" i="20" s="1"/>
  <c r="Q2038" i="20"/>
  <c r="N2038" i="20"/>
  <c r="R2037" i="20"/>
  <c r="S2037" i="20" s="1"/>
  <c r="Q2037" i="20"/>
  <c r="N2037" i="20"/>
  <c r="R2036" i="20"/>
  <c r="S2036" i="20"/>
  <c r="Q2036" i="20"/>
  <c r="N2036" i="20"/>
  <c r="R2035" i="20"/>
  <c r="S2035" i="20" s="1"/>
  <c r="Q2035" i="20"/>
  <c r="N2035" i="20"/>
  <c r="R2034" i="20"/>
  <c r="S2034" i="20" s="1"/>
  <c r="Q2034" i="20"/>
  <c r="N2034" i="20"/>
  <c r="R2033" i="20"/>
  <c r="S2033" i="20" s="1"/>
  <c r="Q2033" i="20"/>
  <c r="N2033" i="20"/>
  <c r="R2032" i="20"/>
  <c r="S2032" i="20" s="1"/>
  <c r="Q2032" i="20"/>
  <c r="N2032" i="20"/>
  <c r="R2031" i="20"/>
  <c r="S2031" i="20" s="1"/>
  <c r="Q2031" i="20"/>
  <c r="N2031" i="20"/>
  <c r="R2030" i="20"/>
  <c r="S2030" i="20"/>
  <c r="Q2030" i="20"/>
  <c r="N2030" i="20"/>
  <c r="R2029" i="20"/>
  <c r="S2029" i="20" s="1"/>
  <c r="Q2029" i="20"/>
  <c r="N2029" i="20"/>
  <c r="R2028" i="20"/>
  <c r="S2028" i="20"/>
  <c r="Q2028" i="20"/>
  <c r="N2028" i="20"/>
  <c r="R2027" i="20"/>
  <c r="S2027" i="20" s="1"/>
  <c r="Q2027" i="20"/>
  <c r="N2027" i="20"/>
  <c r="R2026" i="20"/>
  <c r="S2026" i="20" s="1"/>
  <c r="Q2026" i="20"/>
  <c r="N2026" i="20"/>
  <c r="R2025" i="20"/>
  <c r="S2025" i="20" s="1"/>
  <c r="Q2025" i="20"/>
  <c r="N2025" i="20"/>
  <c r="R2024" i="20"/>
  <c r="S2024" i="20"/>
  <c r="Q2024" i="20"/>
  <c r="N2024" i="20"/>
  <c r="R2023" i="20"/>
  <c r="S2023" i="20" s="1"/>
  <c r="Q2023" i="20"/>
  <c r="N2023" i="20"/>
  <c r="R2022" i="20"/>
  <c r="S2022" i="20" s="1"/>
  <c r="Q2022" i="20"/>
  <c r="N2022" i="20"/>
  <c r="R2021" i="20"/>
  <c r="S2021" i="20" s="1"/>
  <c r="Q2021" i="20"/>
  <c r="N2021" i="20"/>
  <c r="R2020" i="20"/>
  <c r="S2020" i="20"/>
  <c r="Q2020" i="20"/>
  <c r="N2020" i="20"/>
  <c r="R2019" i="20"/>
  <c r="S2019" i="20" s="1"/>
  <c r="Q2019" i="20"/>
  <c r="N2019" i="20"/>
  <c r="R2018" i="20"/>
  <c r="S2018" i="20" s="1"/>
  <c r="Q2018" i="20"/>
  <c r="N2018" i="20"/>
  <c r="R2017" i="20"/>
  <c r="S2017" i="20" s="1"/>
  <c r="Q2017" i="20"/>
  <c r="N2017" i="20"/>
  <c r="R2016" i="20"/>
  <c r="S2016" i="20" s="1"/>
  <c r="Q2016" i="20"/>
  <c r="N2016" i="20"/>
  <c r="R2015" i="20"/>
  <c r="S2015" i="20" s="1"/>
  <c r="Q2015" i="20"/>
  <c r="N2015" i="20"/>
  <c r="R2014" i="20"/>
  <c r="S2014" i="20"/>
  <c r="Q2014" i="20"/>
  <c r="N2014" i="20"/>
  <c r="R2013" i="20"/>
  <c r="S2013" i="20" s="1"/>
  <c r="Q2013" i="20"/>
  <c r="N2013" i="20"/>
  <c r="R2012" i="20"/>
  <c r="S2012" i="20"/>
  <c r="Q2012" i="20"/>
  <c r="N2012" i="20"/>
  <c r="R2011" i="20"/>
  <c r="S2011" i="20" s="1"/>
  <c r="Q2011" i="20"/>
  <c r="N2011" i="20"/>
  <c r="R2010" i="20"/>
  <c r="S2010" i="20" s="1"/>
  <c r="Q2010" i="20"/>
  <c r="N2010" i="20"/>
  <c r="R2009" i="20"/>
  <c r="S2009" i="20" s="1"/>
  <c r="Q2009" i="20"/>
  <c r="N2009" i="20"/>
  <c r="R2008" i="20"/>
  <c r="S2008" i="20"/>
  <c r="Q2008" i="20"/>
  <c r="N2008" i="20"/>
  <c r="R2007" i="20"/>
  <c r="S2007" i="20" s="1"/>
  <c r="Q2007" i="20"/>
  <c r="N2007" i="20"/>
  <c r="R2006" i="20"/>
  <c r="S2006" i="20" s="1"/>
  <c r="Q2006" i="20"/>
  <c r="N2006" i="20"/>
  <c r="R2005" i="20"/>
  <c r="S2005" i="20" s="1"/>
  <c r="Q2005" i="20"/>
  <c r="N2005" i="20"/>
  <c r="R2004" i="20"/>
  <c r="S2004" i="20"/>
  <c r="Q2004" i="20"/>
  <c r="N2004" i="20"/>
  <c r="R2003" i="20"/>
  <c r="S2003" i="20" s="1"/>
  <c r="Q2003" i="20"/>
  <c r="N2003" i="20"/>
  <c r="R2002" i="20"/>
  <c r="S2002" i="20" s="1"/>
  <c r="Q2002" i="20"/>
  <c r="N2002" i="20"/>
  <c r="R2001" i="20"/>
  <c r="S2001" i="20" s="1"/>
  <c r="Q2001" i="20"/>
  <c r="N2001" i="20"/>
  <c r="R2000" i="20"/>
  <c r="S2000" i="20" s="1"/>
  <c r="Q2000" i="20"/>
  <c r="N2000" i="20"/>
  <c r="R1999" i="20"/>
  <c r="S1999" i="20" s="1"/>
  <c r="Q1999" i="20"/>
  <c r="N1999" i="20"/>
  <c r="R1998" i="20"/>
  <c r="S1998" i="20"/>
  <c r="Q1998" i="20"/>
  <c r="N1998" i="20"/>
  <c r="R1997" i="20"/>
  <c r="S1997" i="20" s="1"/>
  <c r="Q1997" i="20"/>
  <c r="N1997" i="20"/>
  <c r="R1996" i="20"/>
  <c r="S1996" i="20"/>
  <c r="Q1996" i="20"/>
  <c r="N1996" i="20"/>
  <c r="R1995" i="20"/>
  <c r="S1995" i="20" s="1"/>
  <c r="Q1995" i="20"/>
  <c r="N1995" i="20"/>
  <c r="R1994" i="20"/>
  <c r="S1994" i="20" s="1"/>
  <c r="Q1994" i="20"/>
  <c r="N1994" i="20"/>
  <c r="R1993" i="20"/>
  <c r="S1993" i="20" s="1"/>
  <c r="Q1993" i="20"/>
  <c r="N1993" i="20"/>
  <c r="R1992" i="20"/>
  <c r="S1992" i="20"/>
  <c r="Q1992" i="20"/>
  <c r="N1992" i="20"/>
  <c r="R1991" i="20"/>
  <c r="S1991" i="20" s="1"/>
  <c r="Q1991" i="20"/>
  <c r="N1991" i="20"/>
  <c r="R1990" i="20"/>
  <c r="S1990" i="20" s="1"/>
  <c r="Q1990" i="20"/>
  <c r="N1990" i="20"/>
  <c r="R1989" i="20"/>
  <c r="S1989" i="20" s="1"/>
  <c r="Q1989" i="20"/>
  <c r="N1989" i="20"/>
  <c r="R1988" i="20"/>
  <c r="S1988" i="20"/>
  <c r="Q1988" i="20"/>
  <c r="N1988" i="20"/>
  <c r="R1987" i="20"/>
  <c r="S1987" i="20" s="1"/>
  <c r="Q1987" i="20"/>
  <c r="N1987" i="20"/>
  <c r="R1986" i="20"/>
  <c r="S1986" i="20" s="1"/>
  <c r="Q1986" i="20"/>
  <c r="N1986" i="20"/>
  <c r="R1985" i="20"/>
  <c r="S1985" i="20" s="1"/>
  <c r="Q1985" i="20"/>
  <c r="N1985" i="20"/>
  <c r="R1984" i="20"/>
  <c r="S1984" i="20" s="1"/>
  <c r="Q1984" i="20"/>
  <c r="N1984" i="20"/>
  <c r="R1983" i="20"/>
  <c r="S1983" i="20" s="1"/>
  <c r="Q1983" i="20"/>
  <c r="N1983" i="20"/>
  <c r="R1982" i="20"/>
  <c r="S1982" i="20"/>
  <c r="Q1982" i="20"/>
  <c r="N1982" i="20"/>
  <c r="R1981" i="20"/>
  <c r="S1981" i="20" s="1"/>
  <c r="Q1981" i="20"/>
  <c r="N1981" i="20"/>
  <c r="R1980" i="20"/>
  <c r="S1980" i="20"/>
  <c r="Q1980" i="20"/>
  <c r="N1980" i="20"/>
  <c r="R1979" i="20"/>
  <c r="S1979" i="20" s="1"/>
  <c r="Q1979" i="20"/>
  <c r="N1979" i="20"/>
  <c r="R1978" i="20"/>
  <c r="S1978" i="20" s="1"/>
  <c r="Q1978" i="20"/>
  <c r="N1978" i="20"/>
  <c r="R1977" i="20"/>
  <c r="S1977" i="20" s="1"/>
  <c r="Q1977" i="20"/>
  <c r="N1977" i="20"/>
  <c r="R1976" i="20"/>
  <c r="S1976" i="20"/>
  <c r="Q1976" i="20"/>
  <c r="N1976" i="20"/>
  <c r="R1975" i="20"/>
  <c r="S1975" i="20" s="1"/>
  <c r="Q1975" i="20"/>
  <c r="N1975" i="20"/>
  <c r="R1974" i="20"/>
  <c r="S1974" i="20" s="1"/>
  <c r="Q1974" i="20"/>
  <c r="N1974" i="20"/>
  <c r="R1973" i="20"/>
  <c r="S1973" i="20" s="1"/>
  <c r="Q1973" i="20"/>
  <c r="N1973" i="20"/>
  <c r="R1972" i="20"/>
  <c r="S1972" i="20"/>
  <c r="Q1972" i="20"/>
  <c r="N1972" i="20"/>
  <c r="R1971" i="20"/>
  <c r="S1971" i="20" s="1"/>
  <c r="Q1971" i="20"/>
  <c r="N1971" i="20"/>
  <c r="R1970" i="20"/>
  <c r="S1970" i="20" s="1"/>
  <c r="Q1970" i="20"/>
  <c r="N1970" i="20"/>
  <c r="R1969" i="20"/>
  <c r="S1969" i="20" s="1"/>
  <c r="Q1969" i="20"/>
  <c r="N1969" i="20"/>
  <c r="R1968" i="20"/>
  <c r="S1968" i="20" s="1"/>
  <c r="Q1968" i="20"/>
  <c r="N1968" i="20"/>
  <c r="R1967" i="20"/>
  <c r="S1967" i="20" s="1"/>
  <c r="Q1967" i="20"/>
  <c r="N1967" i="20"/>
  <c r="R1966" i="20"/>
  <c r="S1966" i="20"/>
  <c r="Q1966" i="20"/>
  <c r="N1966" i="20"/>
  <c r="R1965" i="20"/>
  <c r="S1965" i="20" s="1"/>
  <c r="Q1965" i="20"/>
  <c r="N1965" i="20"/>
  <c r="R1964" i="20"/>
  <c r="S1964" i="20"/>
  <c r="Q1964" i="20"/>
  <c r="N1964" i="20"/>
  <c r="R1963" i="20"/>
  <c r="S1963" i="20" s="1"/>
  <c r="Q1963" i="20"/>
  <c r="N1963" i="20"/>
  <c r="R1962" i="20"/>
  <c r="S1962" i="20" s="1"/>
  <c r="Q1962" i="20"/>
  <c r="N1962" i="20"/>
  <c r="R1961" i="20"/>
  <c r="S1961" i="20" s="1"/>
  <c r="Q1961" i="20"/>
  <c r="N1961" i="20"/>
  <c r="R1960" i="20"/>
  <c r="S1960" i="20"/>
  <c r="Q1960" i="20"/>
  <c r="N1960" i="20"/>
  <c r="R1959" i="20"/>
  <c r="S1959" i="20" s="1"/>
  <c r="Q1959" i="20"/>
  <c r="N1959" i="20"/>
  <c r="R1958" i="20"/>
  <c r="S1958" i="20" s="1"/>
  <c r="Q1958" i="20"/>
  <c r="N1958" i="20"/>
  <c r="R1957" i="20"/>
  <c r="S1957" i="20" s="1"/>
  <c r="Q1957" i="20"/>
  <c r="N1957" i="20"/>
  <c r="R1956" i="20"/>
  <c r="S1956" i="20"/>
  <c r="Q1956" i="20"/>
  <c r="N1956" i="20"/>
  <c r="R1955" i="20"/>
  <c r="S1955" i="20" s="1"/>
  <c r="Q1955" i="20"/>
  <c r="N1955" i="20"/>
  <c r="R1954" i="20"/>
  <c r="S1954" i="20" s="1"/>
  <c r="Q1954" i="20"/>
  <c r="N1954" i="20"/>
  <c r="R1953" i="20"/>
  <c r="S1953" i="20" s="1"/>
  <c r="Q1953" i="20"/>
  <c r="N1953" i="20"/>
  <c r="R1952" i="20"/>
  <c r="S1952" i="20" s="1"/>
  <c r="Q1952" i="20"/>
  <c r="N1952" i="20"/>
  <c r="R1951" i="20"/>
  <c r="S1951" i="20" s="1"/>
  <c r="Q1951" i="20"/>
  <c r="N1951" i="20"/>
  <c r="R1950" i="20"/>
  <c r="S1950" i="20"/>
  <c r="Q1950" i="20"/>
  <c r="N1950" i="20"/>
  <c r="R1949" i="20"/>
  <c r="S1949" i="20" s="1"/>
  <c r="Q1949" i="20"/>
  <c r="N1949" i="20"/>
  <c r="R1948" i="20"/>
  <c r="S1948" i="20"/>
  <c r="Q1948" i="20"/>
  <c r="N1948" i="20"/>
  <c r="R1947" i="20"/>
  <c r="S1947" i="20" s="1"/>
  <c r="Q1947" i="20"/>
  <c r="N1947" i="20"/>
  <c r="R1946" i="20"/>
  <c r="S1946" i="20" s="1"/>
  <c r="Q1946" i="20"/>
  <c r="N1946" i="20"/>
  <c r="R1945" i="20"/>
  <c r="S1945" i="20" s="1"/>
  <c r="Q1945" i="20"/>
  <c r="N1945" i="20"/>
  <c r="R1944" i="20"/>
  <c r="S1944" i="20"/>
  <c r="Q1944" i="20"/>
  <c r="N1944" i="20"/>
  <c r="R1943" i="20"/>
  <c r="S1943" i="20" s="1"/>
  <c r="Q1943" i="20"/>
  <c r="N1943" i="20"/>
  <c r="R1942" i="20"/>
  <c r="S1942" i="20" s="1"/>
  <c r="Q1942" i="20"/>
  <c r="N1942" i="20"/>
  <c r="R1941" i="20"/>
  <c r="S1941" i="20" s="1"/>
  <c r="Q1941" i="20"/>
  <c r="N1941" i="20"/>
  <c r="R1940" i="20"/>
  <c r="S1940" i="20"/>
  <c r="Q1940" i="20"/>
  <c r="N1940" i="20"/>
  <c r="R1939" i="20"/>
  <c r="S1939" i="20" s="1"/>
  <c r="Q1939" i="20"/>
  <c r="N1939" i="20"/>
  <c r="R1938" i="20"/>
  <c r="S1938" i="20" s="1"/>
  <c r="Q1938" i="20"/>
  <c r="N1938" i="20"/>
  <c r="R1937" i="20"/>
  <c r="S1937" i="20" s="1"/>
  <c r="Q1937" i="20"/>
  <c r="N1937" i="20"/>
  <c r="R1936" i="20"/>
  <c r="S1936" i="20" s="1"/>
  <c r="Q1936" i="20"/>
  <c r="N1936" i="20"/>
  <c r="R1935" i="20"/>
  <c r="S1935" i="20" s="1"/>
  <c r="Q1935" i="20"/>
  <c r="N1935" i="20"/>
  <c r="R1934" i="20"/>
  <c r="S1934" i="20" s="1"/>
  <c r="Q1934" i="20"/>
  <c r="N1934" i="20"/>
  <c r="R1933" i="20"/>
  <c r="S1933" i="20" s="1"/>
  <c r="Q1933" i="20"/>
  <c r="N1933" i="20"/>
  <c r="R1932" i="20"/>
  <c r="S1932" i="20" s="1"/>
  <c r="Q1932" i="20"/>
  <c r="N1932" i="20"/>
  <c r="R1931" i="20"/>
  <c r="S1931" i="20" s="1"/>
  <c r="Q1931" i="20"/>
  <c r="N1931" i="20"/>
  <c r="R1930" i="20"/>
  <c r="S1930" i="20" s="1"/>
  <c r="Q1930" i="20"/>
  <c r="N1930" i="20"/>
  <c r="R1929" i="20"/>
  <c r="S1929" i="20" s="1"/>
  <c r="Q1929" i="20"/>
  <c r="N1929" i="20"/>
  <c r="R1928" i="20"/>
  <c r="S1928" i="20" s="1"/>
  <c r="Q1928" i="20"/>
  <c r="N1928" i="20"/>
  <c r="R1927" i="20"/>
  <c r="S1927" i="20" s="1"/>
  <c r="Q1927" i="20"/>
  <c r="N1927" i="20"/>
  <c r="R1926" i="20"/>
  <c r="S1926" i="20" s="1"/>
  <c r="Q1926" i="20"/>
  <c r="N1926" i="20"/>
  <c r="R1925" i="20"/>
  <c r="S1925" i="20" s="1"/>
  <c r="Q1925" i="20"/>
  <c r="N1925" i="20"/>
  <c r="R1924" i="20"/>
  <c r="S1924" i="20" s="1"/>
  <c r="Q1924" i="20"/>
  <c r="N1924" i="20"/>
  <c r="R1923" i="20"/>
  <c r="S1923" i="20" s="1"/>
  <c r="Q1923" i="20"/>
  <c r="N1923" i="20"/>
  <c r="R1922" i="20"/>
  <c r="S1922" i="20" s="1"/>
  <c r="Q1922" i="20"/>
  <c r="N1922" i="20"/>
  <c r="R1921" i="20"/>
  <c r="S1921" i="20" s="1"/>
  <c r="Q1921" i="20"/>
  <c r="N1921" i="20"/>
  <c r="R1920" i="20"/>
  <c r="S1920" i="20" s="1"/>
  <c r="Q1920" i="20"/>
  <c r="N1920" i="20"/>
  <c r="R1919" i="20"/>
  <c r="S1919" i="20" s="1"/>
  <c r="Q1919" i="20"/>
  <c r="N1919" i="20"/>
  <c r="R1918" i="20"/>
  <c r="S1918" i="20" s="1"/>
  <c r="Q1918" i="20"/>
  <c r="N1918" i="20"/>
  <c r="R1917" i="20"/>
  <c r="S1917" i="20" s="1"/>
  <c r="Q1917" i="20"/>
  <c r="N1917" i="20"/>
  <c r="R1916" i="20"/>
  <c r="S1916" i="20" s="1"/>
  <c r="Q1916" i="20"/>
  <c r="N1916" i="20"/>
  <c r="R1915" i="20"/>
  <c r="S1915" i="20" s="1"/>
  <c r="Q1915" i="20"/>
  <c r="N1915" i="20"/>
  <c r="R1914" i="20"/>
  <c r="S1914" i="20" s="1"/>
  <c r="Q1914" i="20"/>
  <c r="N1914" i="20"/>
  <c r="R1913" i="20"/>
  <c r="S1913" i="20" s="1"/>
  <c r="Q1913" i="20"/>
  <c r="N1913" i="20"/>
  <c r="R1912" i="20"/>
  <c r="S1912" i="20" s="1"/>
  <c r="Q1912" i="20"/>
  <c r="N1912" i="20"/>
  <c r="R1911" i="20"/>
  <c r="S1911" i="20" s="1"/>
  <c r="Q1911" i="20"/>
  <c r="N1911" i="20"/>
  <c r="R1910" i="20"/>
  <c r="S1910" i="20" s="1"/>
  <c r="Q1910" i="20"/>
  <c r="N1910" i="20"/>
  <c r="R1909" i="20"/>
  <c r="S1909" i="20" s="1"/>
  <c r="Q1909" i="20"/>
  <c r="N1909" i="20"/>
  <c r="R1908" i="20"/>
  <c r="S1908" i="20" s="1"/>
  <c r="Q1908" i="20"/>
  <c r="N1908" i="20"/>
  <c r="R1907" i="20"/>
  <c r="S1907" i="20" s="1"/>
  <c r="Q1907" i="20"/>
  <c r="N1907" i="20"/>
  <c r="R1906" i="20"/>
  <c r="S1906" i="20" s="1"/>
  <c r="Q1906" i="20"/>
  <c r="N1906" i="20"/>
  <c r="R1905" i="20"/>
  <c r="S1905" i="20" s="1"/>
  <c r="Q1905" i="20"/>
  <c r="N1905" i="20"/>
  <c r="R1904" i="20"/>
  <c r="S1904" i="20" s="1"/>
  <c r="Q1904" i="20"/>
  <c r="N1904" i="20"/>
  <c r="R1903" i="20"/>
  <c r="S1903" i="20" s="1"/>
  <c r="Q1903" i="20"/>
  <c r="N1903" i="20"/>
  <c r="R1902" i="20"/>
  <c r="S1902" i="20" s="1"/>
  <c r="Q1902" i="20"/>
  <c r="N1902" i="20"/>
  <c r="R1901" i="20"/>
  <c r="S1901" i="20" s="1"/>
  <c r="Q1901" i="20"/>
  <c r="N1901" i="20"/>
  <c r="R1900" i="20"/>
  <c r="S1900" i="20" s="1"/>
  <c r="Q1900" i="20"/>
  <c r="N1900" i="20"/>
  <c r="R1899" i="20"/>
  <c r="S1899" i="20" s="1"/>
  <c r="Q1899" i="20"/>
  <c r="N1899" i="20"/>
  <c r="R1898" i="20"/>
  <c r="S1898" i="20" s="1"/>
  <c r="Q1898" i="20"/>
  <c r="N1898" i="20"/>
  <c r="R1897" i="20"/>
  <c r="S1897" i="20" s="1"/>
  <c r="Q1897" i="20"/>
  <c r="N1897" i="20"/>
  <c r="R1896" i="20"/>
  <c r="S1896" i="20" s="1"/>
  <c r="Q1896" i="20"/>
  <c r="N1896" i="20"/>
  <c r="R1895" i="20"/>
  <c r="S1895" i="20" s="1"/>
  <c r="Q1895" i="20"/>
  <c r="N1895" i="20"/>
  <c r="R1894" i="20"/>
  <c r="S1894" i="20" s="1"/>
  <c r="Q1894" i="20"/>
  <c r="N1894" i="20"/>
  <c r="R1893" i="20"/>
  <c r="S1893" i="20" s="1"/>
  <c r="Q1893" i="20"/>
  <c r="N1893" i="20"/>
  <c r="R1892" i="20"/>
  <c r="S1892" i="20" s="1"/>
  <c r="Q1892" i="20"/>
  <c r="N1892" i="20"/>
  <c r="R1891" i="20"/>
  <c r="S1891" i="20" s="1"/>
  <c r="Q1891" i="20"/>
  <c r="N1891" i="20"/>
  <c r="R1890" i="20"/>
  <c r="S1890" i="20" s="1"/>
  <c r="Q1890" i="20"/>
  <c r="N1890" i="20"/>
  <c r="R1889" i="20"/>
  <c r="S1889" i="20" s="1"/>
  <c r="Q1889" i="20"/>
  <c r="N1889" i="20"/>
  <c r="R1888" i="20"/>
  <c r="S1888" i="20" s="1"/>
  <c r="Q1888" i="20"/>
  <c r="N1888" i="20"/>
  <c r="R1887" i="20"/>
  <c r="S1887" i="20" s="1"/>
  <c r="Q1887" i="20"/>
  <c r="N1887" i="20"/>
  <c r="R1886" i="20"/>
  <c r="S1886" i="20" s="1"/>
  <c r="Q1886" i="20"/>
  <c r="N1886" i="20"/>
  <c r="R1885" i="20"/>
  <c r="S1885" i="20" s="1"/>
  <c r="Q1885" i="20"/>
  <c r="N1885" i="20"/>
  <c r="R1884" i="20"/>
  <c r="S1884" i="20" s="1"/>
  <c r="Q1884" i="20"/>
  <c r="N1884" i="20"/>
  <c r="R1883" i="20"/>
  <c r="S1883" i="20" s="1"/>
  <c r="Q1883" i="20"/>
  <c r="N1883" i="20"/>
  <c r="R1882" i="20"/>
  <c r="S1882" i="20" s="1"/>
  <c r="Q1882" i="20"/>
  <c r="N1882" i="20"/>
  <c r="R1881" i="20"/>
  <c r="S1881" i="20" s="1"/>
  <c r="Q1881" i="20"/>
  <c r="N1881" i="20"/>
  <c r="R1880" i="20"/>
  <c r="S1880" i="20" s="1"/>
  <c r="Q1880" i="20"/>
  <c r="N1880" i="20"/>
  <c r="R1879" i="20"/>
  <c r="S1879" i="20" s="1"/>
  <c r="Q1879" i="20"/>
  <c r="N1879" i="20"/>
  <c r="R1878" i="20"/>
  <c r="S1878" i="20" s="1"/>
  <c r="Q1878" i="20"/>
  <c r="N1878" i="20"/>
  <c r="R1877" i="20"/>
  <c r="S1877" i="20" s="1"/>
  <c r="Q1877" i="20"/>
  <c r="N1877" i="20"/>
  <c r="R1876" i="20"/>
  <c r="S1876" i="20" s="1"/>
  <c r="Q1876" i="20"/>
  <c r="N1876" i="20"/>
  <c r="R1875" i="20"/>
  <c r="S1875" i="20" s="1"/>
  <c r="Q1875" i="20"/>
  <c r="N1875" i="20"/>
  <c r="R1874" i="20"/>
  <c r="S1874" i="20" s="1"/>
  <c r="Q1874" i="20"/>
  <c r="N1874" i="20"/>
  <c r="R1873" i="20"/>
  <c r="S1873" i="20" s="1"/>
  <c r="Q1873" i="20"/>
  <c r="N1873" i="20"/>
  <c r="R1872" i="20"/>
  <c r="S1872" i="20" s="1"/>
  <c r="Q1872" i="20"/>
  <c r="N1872" i="20"/>
  <c r="R1871" i="20"/>
  <c r="S1871" i="20" s="1"/>
  <c r="Q1871" i="20"/>
  <c r="N1871" i="20"/>
  <c r="R1870" i="20"/>
  <c r="S1870" i="20" s="1"/>
  <c r="Q1870" i="20"/>
  <c r="N1870" i="20"/>
  <c r="R1869" i="20"/>
  <c r="S1869" i="20" s="1"/>
  <c r="Q1869" i="20"/>
  <c r="N1869" i="20"/>
  <c r="R1868" i="20"/>
  <c r="S1868" i="20" s="1"/>
  <c r="Q1868" i="20"/>
  <c r="N1868" i="20"/>
  <c r="R1867" i="20"/>
  <c r="S1867" i="20" s="1"/>
  <c r="Q1867" i="20"/>
  <c r="N1867" i="20"/>
  <c r="R1866" i="20"/>
  <c r="S1866" i="20" s="1"/>
  <c r="Q1866" i="20"/>
  <c r="N1866" i="20"/>
  <c r="R1865" i="20"/>
  <c r="S1865" i="20" s="1"/>
  <c r="Q1865" i="20"/>
  <c r="N1865" i="20"/>
  <c r="R1864" i="20"/>
  <c r="S1864" i="20" s="1"/>
  <c r="Q1864" i="20"/>
  <c r="N1864" i="20"/>
  <c r="R1863" i="20"/>
  <c r="S1863" i="20" s="1"/>
  <c r="Q1863" i="20"/>
  <c r="N1863" i="20"/>
  <c r="R1862" i="20"/>
  <c r="S1862" i="20" s="1"/>
  <c r="Q1862" i="20"/>
  <c r="N1862" i="20"/>
  <c r="R1861" i="20"/>
  <c r="S1861" i="20" s="1"/>
  <c r="Q1861" i="20"/>
  <c r="N1861" i="20"/>
  <c r="R1860" i="20"/>
  <c r="S1860" i="20" s="1"/>
  <c r="Q1860" i="20"/>
  <c r="N1860" i="20"/>
  <c r="R1859" i="20"/>
  <c r="S1859" i="20" s="1"/>
  <c r="Q1859" i="20"/>
  <c r="N1859" i="20"/>
  <c r="R1858" i="20"/>
  <c r="S1858" i="20" s="1"/>
  <c r="Q1858" i="20"/>
  <c r="N1858" i="20"/>
  <c r="R1857" i="20"/>
  <c r="S1857" i="20" s="1"/>
  <c r="Q1857" i="20"/>
  <c r="N1857" i="20"/>
  <c r="R1856" i="20"/>
  <c r="S1856" i="20" s="1"/>
  <c r="Q1856" i="20"/>
  <c r="N1856" i="20"/>
  <c r="R1855" i="20"/>
  <c r="S1855" i="20" s="1"/>
  <c r="Q1855" i="20"/>
  <c r="N1855" i="20"/>
  <c r="R1854" i="20"/>
  <c r="S1854" i="20" s="1"/>
  <c r="Q1854" i="20"/>
  <c r="N1854" i="20"/>
  <c r="R1853" i="20"/>
  <c r="S1853" i="20" s="1"/>
  <c r="Q1853" i="20"/>
  <c r="N1853" i="20"/>
  <c r="R1852" i="20"/>
  <c r="S1852" i="20" s="1"/>
  <c r="Q1852" i="20"/>
  <c r="N1852" i="20"/>
  <c r="R1851" i="20"/>
  <c r="S1851" i="20" s="1"/>
  <c r="Q1851" i="20"/>
  <c r="N1851" i="20"/>
  <c r="R1850" i="20"/>
  <c r="S1850" i="20" s="1"/>
  <c r="Q1850" i="20"/>
  <c r="N1850" i="20"/>
  <c r="R1849" i="20"/>
  <c r="S1849" i="20" s="1"/>
  <c r="Q1849" i="20"/>
  <c r="N1849" i="20"/>
  <c r="R1848" i="20"/>
  <c r="S1848" i="20" s="1"/>
  <c r="Q1848" i="20"/>
  <c r="N1848" i="20"/>
  <c r="R1847" i="20"/>
  <c r="S1847" i="20" s="1"/>
  <c r="Q1847" i="20"/>
  <c r="N1847" i="20"/>
  <c r="R1846" i="20"/>
  <c r="S1846" i="20" s="1"/>
  <c r="Q1846" i="20"/>
  <c r="N1846" i="20"/>
  <c r="R1845" i="20"/>
  <c r="S1845" i="20" s="1"/>
  <c r="Q1845" i="20"/>
  <c r="N1845" i="20"/>
  <c r="R1844" i="20"/>
  <c r="S1844" i="20" s="1"/>
  <c r="Q1844" i="20"/>
  <c r="N1844" i="20"/>
  <c r="R1843" i="20"/>
  <c r="S1843" i="20" s="1"/>
  <c r="Q1843" i="20"/>
  <c r="N1843" i="20"/>
  <c r="R1842" i="20"/>
  <c r="S1842" i="20" s="1"/>
  <c r="Q1842" i="20"/>
  <c r="N1842" i="20"/>
  <c r="R1841" i="20"/>
  <c r="S1841" i="20" s="1"/>
  <c r="Q1841" i="20"/>
  <c r="N1841" i="20"/>
  <c r="R1840" i="20"/>
  <c r="S1840" i="20" s="1"/>
  <c r="Q1840" i="20"/>
  <c r="N1840" i="20"/>
  <c r="R1839" i="20"/>
  <c r="S1839" i="20" s="1"/>
  <c r="Q1839" i="20"/>
  <c r="N1839" i="20"/>
  <c r="R1838" i="20"/>
  <c r="S1838" i="20" s="1"/>
  <c r="Q1838" i="20"/>
  <c r="N1838" i="20"/>
  <c r="R1837" i="20"/>
  <c r="S1837" i="20" s="1"/>
  <c r="Q1837" i="20"/>
  <c r="N1837" i="20"/>
  <c r="R1836" i="20"/>
  <c r="S1836" i="20" s="1"/>
  <c r="Q1836" i="20"/>
  <c r="N1836" i="20"/>
  <c r="R1835" i="20"/>
  <c r="S1835" i="20" s="1"/>
  <c r="Q1835" i="20"/>
  <c r="N1835" i="20"/>
  <c r="R1834" i="20"/>
  <c r="S1834" i="20" s="1"/>
  <c r="Q1834" i="20"/>
  <c r="N1834" i="20"/>
  <c r="R1833" i="20"/>
  <c r="S1833" i="20" s="1"/>
  <c r="Q1833" i="20"/>
  <c r="N1833" i="20"/>
  <c r="R1832" i="20"/>
  <c r="S1832" i="20" s="1"/>
  <c r="Q1832" i="20"/>
  <c r="N1832" i="20"/>
  <c r="R1831" i="20"/>
  <c r="S1831" i="20" s="1"/>
  <c r="Q1831" i="20"/>
  <c r="N1831" i="20"/>
  <c r="R1830" i="20"/>
  <c r="S1830" i="20" s="1"/>
  <c r="Q1830" i="20"/>
  <c r="N1830" i="20"/>
  <c r="R1829" i="20"/>
  <c r="S1829" i="20" s="1"/>
  <c r="Q1829" i="20"/>
  <c r="N1829" i="20"/>
  <c r="R1828" i="20"/>
  <c r="S1828" i="20" s="1"/>
  <c r="Q1828" i="20"/>
  <c r="N1828" i="20"/>
  <c r="R1827" i="20"/>
  <c r="S1827" i="20" s="1"/>
  <c r="Q1827" i="20"/>
  <c r="N1827" i="20"/>
  <c r="R1826" i="20"/>
  <c r="S1826" i="20" s="1"/>
  <c r="Q1826" i="20"/>
  <c r="N1826" i="20"/>
  <c r="R1825" i="20"/>
  <c r="S1825" i="20" s="1"/>
  <c r="Q1825" i="20"/>
  <c r="N1825" i="20"/>
  <c r="R1824" i="20"/>
  <c r="S1824" i="20" s="1"/>
  <c r="Q1824" i="20"/>
  <c r="N1824" i="20"/>
  <c r="R1823" i="20"/>
  <c r="S1823" i="20" s="1"/>
  <c r="Q1823" i="20"/>
  <c r="N1823" i="20"/>
  <c r="R1822" i="20"/>
  <c r="S1822" i="20" s="1"/>
  <c r="Q1822" i="20"/>
  <c r="N1822" i="20"/>
  <c r="R1821" i="20"/>
  <c r="S1821" i="20" s="1"/>
  <c r="Q1821" i="20"/>
  <c r="N1821" i="20"/>
  <c r="R1820" i="20"/>
  <c r="S1820" i="20" s="1"/>
  <c r="Q1820" i="20"/>
  <c r="N1820" i="20"/>
  <c r="R1819" i="20"/>
  <c r="S1819" i="20" s="1"/>
  <c r="Q1819" i="20"/>
  <c r="N1819" i="20"/>
  <c r="R1818" i="20"/>
  <c r="S1818" i="20" s="1"/>
  <c r="Q1818" i="20"/>
  <c r="N1818" i="20"/>
  <c r="R1817" i="20"/>
  <c r="S1817" i="20" s="1"/>
  <c r="Q1817" i="20"/>
  <c r="N1817" i="20"/>
  <c r="R1816" i="20"/>
  <c r="S1816" i="20" s="1"/>
  <c r="Q1816" i="20"/>
  <c r="N1816" i="20"/>
  <c r="R1815" i="20"/>
  <c r="S1815" i="20" s="1"/>
  <c r="Q1815" i="20"/>
  <c r="N1815" i="20"/>
  <c r="R1814" i="20"/>
  <c r="S1814" i="20" s="1"/>
  <c r="Q1814" i="20"/>
  <c r="N1814" i="20"/>
  <c r="R1813" i="20"/>
  <c r="S1813" i="20" s="1"/>
  <c r="Q1813" i="20"/>
  <c r="N1813" i="20"/>
  <c r="R1812" i="20"/>
  <c r="S1812" i="20" s="1"/>
  <c r="Q1812" i="20"/>
  <c r="N1812" i="20"/>
  <c r="R1811" i="20"/>
  <c r="S1811" i="20" s="1"/>
  <c r="Q1811" i="20"/>
  <c r="N1811" i="20"/>
  <c r="R1810" i="20"/>
  <c r="S1810" i="20" s="1"/>
  <c r="Q1810" i="20"/>
  <c r="N1810" i="20"/>
  <c r="R1809" i="20"/>
  <c r="S1809" i="20" s="1"/>
  <c r="Q1809" i="20"/>
  <c r="N1809" i="20"/>
  <c r="R1808" i="20"/>
  <c r="S1808" i="20" s="1"/>
  <c r="Q1808" i="20"/>
  <c r="N1808" i="20"/>
  <c r="R1807" i="20"/>
  <c r="S1807" i="20" s="1"/>
  <c r="Q1807" i="20"/>
  <c r="N1807" i="20"/>
  <c r="R1806" i="20"/>
  <c r="S1806" i="20" s="1"/>
  <c r="Q1806" i="20"/>
  <c r="N1806" i="20"/>
  <c r="R1805" i="20"/>
  <c r="S1805" i="20" s="1"/>
  <c r="Q1805" i="20"/>
  <c r="N1805" i="20"/>
  <c r="R1804" i="20"/>
  <c r="S1804" i="20" s="1"/>
  <c r="Q1804" i="20"/>
  <c r="N1804" i="20"/>
  <c r="R1803" i="20"/>
  <c r="S1803" i="20" s="1"/>
  <c r="Q1803" i="20"/>
  <c r="N1803" i="20"/>
  <c r="R1802" i="20"/>
  <c r="S1802" i="20" s="1"/>
  <c r="Q1802" i="20"/>
  <c r="N1802" i="20"/>
  <c r="R1801" i="20"/>
  <c r="S1801" i="20" s="1"/>
  <c r="Q1801" i="20"/>
  <c r="N1801" i="20"/>
  <c r="R1800" i="20"/>
  <c r="S1800" i="20" s="1"/>
  <c r="Q1800" i="20"/>
  <c r="N1800" i="20"/>
  <c r="R1799" i="20"/>
  <c r="S1799" i="20" s="1"/>
  <c r="Q1799" i="20"/>
  <c r="N1799" i="20"/>
  <c r="R1798" i="20"/>
  <c r="S1798" i="20" s="1"/>
  <c r="Q1798" i="20"/>
  <c r="N1798" i="20"/>
  <c r="R1797" i="20"/>
  <c r="S1797" i="20" s="1"/>
  <c r="Q1797" i="20"/>
  <c r="N1797" i="20"/>
  <c r="R1796" i="20"/>
  <c r="S1796" i="20" s="1"/>
  <c r="Q1796" i="20"/>
  <c r="N1796" i="20"/>
  <c r="R1795" i="20"/>
  <c r="S1795" i="20" s="1"/>
  <c r="Q1795" i="20"/>
  <c r="N1795" i="20"/>
  <c r="R1794" i="20"/>
  <c r="S1794" i="20" s="1"/>
  <c r="Q1794" i="20"/>
  <c r="N1794" i="20"/>
  <c r="R1793" i="20"/>
  <c r="S1793" i="20" s="1"/>
  <c r="Q1793" i="20"/>
  <c r="N1793" i="20"/>
  <c r="R1792" i="20"/>
  <c r="S1792" i="20" s="1"/>
  <c r="Q1792" i="20"/>
  <c r="N1792" i="20"/>
  <c r="R1791" i="20"/>
  <c r="S1791" i="20" s="1"/>
  <c r="Q1791" i="20"/>
  <c r="N1791" i="20"/>
  <c r="R1790" i="20"/>
  <c r="S1790" i="20" s="1"/>
  <c r="Q1790" i="20"/>
  <c r="N1790" i="20"/>
  <c r="R1789" i="20"/>
  <c r="S1789" i="20" s="1"/>
  <c r="Q1789" i="20"/>
  <c r="N1789" i="20"/>
  <c r="R1788" i="20"/>
  <c r="S1788" i="20" s="1"/>
  <c r="Q1788" i="20"/>
  <c r="N1788" i="20"/>
  <c r="R1787" i="20"/>
  <c r="S1787" i="20" s="1"/>
  <c r="Q1787" i="20"/>
  <c r="N1787" i="20"/>
  <c r="R1786" i="20"/>
  <c r="S1786" i="20" s="1"/>
  <c r="Q1786" i="20"/>
  <c r="N1786" i="20"/>
  <c r="R1785" i="20"/>
  <c r="S1785" i="20" s="1"/>
  <c r="Q1785" i="20"/>
  <c r="N1785" i="20"/>
  <c r="R1784" i="20"/>
  <c r="S1784" i="20" s="1"/>
  <c r="Q1784" i="20"/>
  <c r="N1784" i="20"/>
  <c r="R1783" i="20"/>
  <c r="S1783" i="20" s="1"/>
  <c r="Q1783" i="20"/>
  <c r="N1783" i="20"/>
  <c r="R1782" i="20"/>
  <c r="S1782" i="20" s="1"/>
  <c r="Q1782" i="20"/>
  <c r="N1782" i="20"/>
  <c r="R1781" i="20"/>
  <c r="S1781" i="20" s="1"/>
  <c r="Q1781" i="20"/>
  <c r="N1781" i="20"/>
  <c r="R1780" i="20"/>
  <c r="S1780" i="20" s="1"/>
  <c r="Q1780" i="20"/>
  <c r="N1780" i="20"/>
  <c r="R1779" i="20"/>
  <c r="S1779" i="20" s="1"/>
  <c r="Q1779" i="20"/>
  <c r="N1779" i="20"/>
  <c r="R1778" i="20"/>
  <c r="S1778" i="20" s="1"/>
  <c r="Q1778" i="20"/>
  <c r="N1778" i="20"/>
  <c r="R1777" i="20"/>
  <c r="S1777" i="20" s="1"/>
  <c r="Q1777" i="20"/>
  <c r="N1777" i="20"/>
  <c r="R1776" i="20"/>
  <c r="S1776" i="20" s="1"/>
  <c r="Q1776" i="20"/>
  <c r="N1776" i="20"/>
  <c r="R1775" i="20"/>
  <c r="S1775" i="20" s="1"/>
  <c r="Q1775" i="20"/>
  <c r="N1775" i="20"/>
  <c r="R1774" i="20"/>
  <c r="S1774" i="20" s="1"/>
  <c r="Q1774" i="20"/>
  <c r="N1774" i="20"/>
  <c r="R1773" i="20"/>
  <c r="S1773" i="20" s="1"/>
  <c r="Q1773" i="20"/>
  <c r="N1773" i="20"/>
  <c r="R1772" i="20"/>
  <c r="S1772" i="20" s="1"/>
  <c r="Q1772" i="20"/>
  <c r="N1772" i="20"/>
  <c r="R1771" i="20"/>
  <c r="S1771" i="20" s="1"/>
  <c r="Q1771" i="20"/>
  <c r="N1771" i="20"/>
  <c r="R1770" i="20"/>
  <c r="S1770" i="20" s="1"/>
  <c r="Q1770" i="20"/>
  <c r="N1770" i="20"/>
  <c r="R1769" i="20"/>
  <c r="S1769" i="20" s="1"/>
  <c r="Q1769" i="20"/>
  <c r="N1769" i="20"/>
  <c r="R1768" i="20"/>
  <c r="S1768" i="20" s="1"/>
  <c r="Q1768" i="20"/>
  <c r="N1768" i="20"/>
  <c r="R1767" i="20"/>
  <c r="S1767" i="20" s="1"/>
  <c r="Q1767" i="20"/>
  <c r="N1767" i="20"/>
  <c r="R1766" i="20"/>
  <c r="S1766" i="20" s="1"/>
  <c r="Q1766" i="20"/>
  <c r="N1766" i="20"/>
  <c r="R1765" i="20"/>
  <c r="S1765" i="20" s="1"/>
  <c r="Q1765" i="20"/>
  <c r="N1765" i="20"/>
  <c r="R1764" i="20"/>
  <c r="S1764" i="20" s="1"/>
  <c r="Q1764" i="20"/>
  <c r="N1764" i="20"/>
  <c r="R1763" i="20"/>
  <c r="S1763" i="20" s="1"/>
  <c r="Q1763" i="20"/>
  <c r="N1763" i="20"/>
  <c r="R1762" i="20"/>
  <c r="S1762" i="20" s="1"/>
  <c r="Q1762" i="20"/>
  <c r="N1762" i="20"/>
  <c r="R1761" i="20"/>
  <c r="S1761" i="20" s="1"/>
  <c r="Q1761" i="20"/>
  <c r="N1761" i="20"/>
  <c r="R1760" i="20"/>
  <c r="S1760" i="20" s="1"/>
  <c r="Q1760" i="20"/>
  <c r="N1760" i="20"/>
  <c r="R1759" i="20"/>
  <c r="S1759" i="20" s="1"/>
  <c r="Q1759" i="20"/>
  <c r="N1759" i="20"/>
  <c r="R1758" i="20"/>
  <c r="S1758" i="20" s="1"/>
  <c r="Q1758" i="20"/>
  <c r="N1758" i="20"/>
  <c r="R1757" i="20"/>
  <c r="S1757" i="20" s="1"/>
  <c r="Q1757" i="20"/>
  <c r="N1757" i="20"/>
  <c r="R1756" i="20"/>
  <c r="S1756" i="20" s="1"/>
  <c r="Q1756" i="20"/>
  <c r="N1756" i="20"/>
  <c r="R1755" i="20"/>
  <c r="S1755" i="20" s="1"/>
  <c r="Q1755" i="20"/>
  <c r="N1755" i="20"/>
  <c r="R1754" i="20"/>
  <c r="S1754" i="20" s="1"/>
  <c r="Q1754" i="20"/>
  <c r="N1754" i="20"/>
  <c r="R1753" i="20"/>
  <c r="S1753" i="20" s="1"/>
  <c r="Q1753" i="20"/>
  <c r="N1753" i="20"/>
  <c r="R1752" i="20"/>
  <c r="S1752" i="20" s="1"/>
  <c r="Q1752" i="20"/>
  <c r="N1752" i="20"/>
  <c r="R1751" i="20"/>
  <c r="S1751" i="20" s="1"/>
  <c r="Q1751" i="20"/>
  <c r="N1751" i="20"/>
  <c r="R1750" i="20"/>
  <c r="S1750" i="20" s="1"/>
  <c r="Q1750" i="20"/>
  <c r="N1750" i="20"/>
  <c r="R1749" i="20"/>
  <c r="S1749" i="20" s="1"/>
  <c r="Q1749" i="20"/>
  <c r="N1749" i="20"/>
  <c r="R1748" i="20"/>
  <c r="S1748" i="20" s="1"/>
  <c r="Q1748" i="20"/>
  <c r="N1748" i="20"/>
  <c r="R1747" i="20"/>
  <c r="S1747" i="20" s="1"/>
  <c r="Q1747" i="20"/>
  <c r="N1747" i="20"/>
  <c r="R1746" i="20"/>
  <c r="S1746" i="20" s="1"/>
  <c r="Q1746" i="20"/>
  <c r="N1746" i="20"/>
  <c r="R1745" i="20"/>
  <c r="S1745" i="20" s="1"/>
  <c r="Q1745" i="20"/>
  <c r="N1745" i="20"/>
  <c r="R1744" i="20"/>
  <c r="S1744" i="20" s="1"/>
  <c r="Q1744" i="20"/>
  <c r="N1744" i="20"/>
  <c r="R1743" i="20"/>
  <c r="S1743" i="20" s="1"/>
  <c r="Q1743" i="20"/>
  <c r="N1743" i="20"/>
  <c r="R1742" i="20"/>
  <c r="S1742" i="20" s="1"/>
  <c r="Q1742" i="20"/>
  <c r="N1742" i="20"/>
  <c r="R1741" i="20"/>
  <c r="S1741" i="20" s="1"/>
  <c r="Q1741" i="20"/>
  <c r="N1741" i="20"/>
  <c r="R1740" i="20"/>
  <c r="S1740" i="20" s="1"/>
  <c r="Q1740" i="20"/>
  <c r="N1740" i="20"/>
  <c r="R1739" i="20"/>
  <c r="S1739" i="20" s="1"/>
  <c r="Q1739" i="20"/>
  <c r="N1739" i="20"/>
  <c r="R1738" i="20"/>
  <c r="S1738" i="20" s="1"/>
  <c r="Q1738" i="20"/>
  <c r="N1738" i="20"/>
  <c r="R1737" i="20"/>
  <c r="S1737" i="20" s="1"/>
  <c r="Q1737" i="20"/>
  <c r="N1737" i="20"/>
  <c r="R1736" i="20"/>
  <c r="S1736" i="20" s="1"/>
  <c r="Q1736" i="20"/>
  <c r="N1736" i="20"/>
  <c r="R1735" i="20"/>
  <c r="S1735" i="20" s="1"/>
  <c r="Q1735" i="20"/>
  <c r="N1735" i="20"/>
  <c r="R1734" i="20"/>
  <c r="S1734" i="20" s="1"/>
  <c r="Q1734" i="20"/>
  <c r="N1734" i="20"/>
  <c r="R1733" i="20"/>
  <c r="S1733" i="20" s="1"/>
  <c r="Q1733" i="20"/>
  <c r="N1733" i="20"/>
  <c r="R1732" i="20"/>
  <c r="S1732" i="20" s="1"/>
  <c r="Q1732" i="20"/>
  <c r="N1732" i="20"/>
  <c r="R1731" i="20"/>
  <c r="S1731" i="20" s="1"/>
  <c r="Q1731" i="20"/>
  <c r="N1731" i="20"/>
  <c r="R1730" i="20"/>
  <c r="S1730" i="20" s="1"/>
  <c r="Q1730" i="20"/>
  <c r="N1730" i="20"/>
  <c r="R1729" i="20"/>
  <c r="S1729" i="20" s="1"/>
  <c r="Q1729" i="20"/>
  <c r="N1729" i="20"/>
  <c r="R1728" i="20"/>
  <c r="S1728" i="20" s="1"/>
  <c r="Q1728" i="20"/>
  <c r="N1728" i="20"/>
  <c r="R1727" i="20"/>
  <c r="S1727" i="20" s="1"/>
  <c r="Q1727" i="20"/>
  <c r="N1727" i="20"/>
  <c r="R1726" i="20"/>
  <c r="S1726" i="20" s="1"/>
  <c r="Q1726" i="20"/>
  <c r="N1726" i="20"/>
  <c r="R1725" i="20"/>
  <c r="S1725" i="20" s="1"/>
  <c r="Q1725" i="20"/>
  <c r="N1725" i="20"/>
  <c r="R1724" i="20"/>
  <c r="S1724" i="20" s="1"/>
  <c r="Q1724" i="20"/>
  <c r="N1724" i="20"/>
  <c r="R1723" i="20"/>
  <c r="S1723" i="20" s="1"/>
  <c r="Q1723" i="20"/>
  <c r="N1723" i="20"/>
  <c r="R1722" i="20"/>
  <c r="S1722" i="20" s="1"/>
  <c r="Q1722" i="20"/>
  <c r="N1722" i="20"/>
  <c r="R1721" i="20"/>
  <c r="S1721" i="20" s="1"/>
  <c r="Q1721" i="20"/>
  <c r="N1721" i="20"/>
  <c r="R1720" i="20"/>
  <c r="S1720" i="20" s="1"/>
  <c r="Q1720" i="20"/>
  <c r="N1720" i="20"/>
  <c r="R1719" i="20"/>
  <c r="S1719" i="20" s="1"/>
  <c r="Q1719" i="20"/>
  <c r="N1719" i="20"/>
  <c r="R1718" i="20"/>
  <c r="S1718" i="20" s="1"/>
  <c r="Q1718" i="20"/>
  <c r="N1718" i="20"/>
  <c r="R1717" i="20"/>
  <c r="S1717" i="20" s="1"/>
  <c r="Q1717" i="20"/>
  <c r="N1717" i="20"/>
  <c r="R1716" i="20"/>
  <c r="S1716" i="20" s="1"/>
  <c r="Q1716" i="20"/>
  <c r="N1716" i="20"/>
  <c r="R1715" i="20"/>
  <c r="S1715" i="20" s="1"/>
  <c r="Q1715" i="20"/>
  <c r="N1715" i="20"/>
  <c r="R1714" i="20"/>
  <c r="S1714" i="20" s="1"/>
  <c r="Q1714" i="20"/>
  <c r="N1714" i="20"/>
  <c r="R1713" i="20"/>
  <c r="S1713" i="20" s="1"/>
  <c r="Q1713" i="20"/>
  <c r="N1713" i="20"/>
  <c r="R1712" i="20"/>
  <c r="S1712" i="20" s="1"/>
  <c r="Q1712" i="20"/>
  <c r="N1712" i="20"/>
  <c r="R1711" i="20"/>
  <c r="S1711" i="20" s="1"/>
  <c r="Q1711" i="20"/>
  <c r="N1711" i="20"/>
  <c r="R1710" i="20"/>
  <c r="S1710" i="20" s="1"/>
  <c r="Q1710" i="20"/>
  <c r="N1710" i="20"/>
  <c r="R1709" i="20"/>
  <c r="S1709" i="20" s="1"/>
  <c r="Q1709" i="20"/>
  <c r="N1709" i="20"/>
  <c r="R1708" i="20"/>
  <c r="S1708" i="20" s="1"/>
  <c r="Q1708" i="20"/>
  <c r="N1708" i="20"/>
  <c r="R1707" i="20"/>
  <c r="S1707" i="20" s="1"/>
  <c r="Q1707" i="20"/>
  <c r="N1707" i="20"/>
  <c r="R1706" i="20"/>
  <c r="S1706" i="20" s="1"/>
  <c r="Q1706" i="20"/>
  <c r="N1706" i="20"/>
  <c r="R1705" i="20"/>
  <c r="S1705" i="20" s="1"/>
  <c r="Q1705" i="20"/>
  <c r="N1705" i="20"/>
  <c r="R1704" i="20"/>
  <c r="S1704" i="20" s="1"/>
  <c r="Q1704" i="20"/>
  <c r="N1704" i="20"/>
  <c r="R1703" i="20"/>
  <c r="S1703" i="20" s="1"/>
  <c r="Q1703" i="20"/>
  <c r="N1703" i="20"/>
  <c r="R1702" i="20"/>
  <c r="S1702" i="20" s="1"/>
  <c r="Q1702" i="20"/>
  <c r="N1702" i="20"/>
  <c r="R1701" i="20"/>
  <c r="S1701" i="20" s="1"/>
  <c r="Q1701" i="20"/>
  <c r="N1701" i="20"/>
  <c r="R1700" i="20"/>
  <c r="S1700" i="20" s="1"/>
  <c r="Q1700" i="20"/>
  <c r="N1700" i="20"/>
  <c r="R1699" i="20"/>
  <c r="S1699" i="20" s="1"/>
  <c r="Q1699" i="20"/>
  <c r="N1699" i="20"/>
  <c r="R1698" i="20"/>
  <c r="S1698" i="20" s="1"/>
  <c r="Q1698" i="20"/>
  <c r="N1698" i="20"/>
  <c r="R1697" i="20"/>
  <c r="S1697" i="20" s="1"/>
  <c r="Q1697" i="20"/>
  <c r="N1697" i="20"/>
  <c r="R1696" i="20"/>
  <c r="S1696" i="20" s="1"/>
  <c r="Q1696" i="20"/>
  <c r="N1696" i="20"/>
  <c r="R1695" i="20"/>
  <c r="S1695" i="20" s="1"/>
  <c r="Q1695" i="20"/>
  <c r="N1695" i="20"/>
  <c r="R1694" i="20"/>
  <c r="S1694" i="20" s="1"/>
  <c r="Q1694" i="20"/>
  <c r="N1694" i="20"/>
  <c r="R1693" i="20"/>
  <c r="S1693" i="20" s="1"/>
  <c r="Q1693" i="20"/>
  <c r="N1693" i="20"/>
  <c r="R1692" i="20"/>
  <c r="S1692" i="20" s="1"/>
  <c r="Q1692" i="20"/>
  <c r="N1692" i="20"/>
  <c r="R1691" i="20"/>
  <c r="S1691" i="20" s="1"/>
  <c r="Q1691" i="20"/>
  <c r="N1691" i="20"/>
  <c r="R1690" i="20"/>
  <c r="S1690" i="20" s="1"/>
  <c r="Q1690" i="20"/>
  <c r="N1690" i="20"/>
  <c r="R1689" i="20"/>
  <c r="S1689" i="20" s="1"/>
  <c r="Q1689" i="20"/>
  <c r="N1689" i="20"/>
  <c r="R1688" i="20"/>
  <c r="S1688" i="20" s="1"/>
  <c r="Q1688" i="20"/>
  <c r="N1688" i="20"/>
  <c r="R1687" i="20"/>
  <c r="S1687" i="20" s="1"/>
  <c r="Q1687" i="20"/>
  <c r="N1687" i="20"/>
  <c r="R1686" i="20"/>
  <c r="S1686" i="20" s="1"/>
  <c r="Q1686" i="20"/>
  <c r="N1686" i="20"/>
  <c r="R1685" i="20"/>
  <c r="S1685" i="20" s="1"/>
  <c r="Q1685" i="20"/>
  <c r="N1685" i="20"/>
  <c r="R1684" i="20"/>
  <c r="S1684" i="20" s="1"/>
  <c r="Q1684" i="20"/>
  <c r="N1684" i="20"/>
  <c r="R1683" i="20"/>
  <c r="S1683" i="20" s="1"/>
  <c r="Q1683" i="20"/>
  <c r="N1683" i="20"/>
  <c r="R1682" i="20"/>
  <c r="S1682" i="20" s="1"/>
  <c r="Q1682" i="20"/>
  <c r="N1682" i="20"/>
  <c r="R1681" i="20"/>
  <c r="S1681" i="20" s="1"/>
  <c r="Q1681" i="20"/>
  <c r="N1681" i="20"/>
  <c r="R1680" i="20"/>
  <c r="S1680" i="20" s="1"/>
  <c r="Q1680" i="20"/>
  <c r="N1680" i="20"/>
  <c r="R1679" i="20"/>
  <c r="S1679" i="20" s="1"/>
  <c r="Q1679" i="20"/>
  <c r="N1679" i="20"/>
  <c r="R1678" i="20"/>
  <c r="S1678" i="20" s="1"/>
  <c r="Q1678" i="20"/>
  <c r="N1678" i="20"/>
  <c r="R1677" i="20"/>
  <c r="S1677" i="20" s="1"/>
  <c r="Q1677" i="20"/>
  <c r="N1677" i="20"/>
  <c r="R1676" i="20"/>
  <c r="S1676" i="20" s="1"/>
  <c r="Q1676" i="20"/>
  <c r="N1676" i="20"/>
  <c r="R1675" i="20"/>
  <c r="S1675" i="20" s="1"/>
  <c r="Q1675" i="20"/>
  <c r="N1675" i="20"/>
  <c r="R1674" i="20"/>
  <c r="S1674" i="20" s="1"/>
  <c r="Q1674" i="20"/>
  <c r="N1674" i="20"/>
  <c r="R1673" i="20"/>
  <c r="S1673" i="20" s="1"/>
  <c r="Q1673" i="20"/>
  <c r="N1673" i="20"/>
  <c r="R1672" i="20"/>
  <c r="S1672" i="20" s="1"/>
  <c r="Q1672" i="20"/>
  <c r="N1672" i="20"/>
  <c r="R1671" i="20"/>
  <c r="S1671" i="20" s="1"/>
  <c r="Q1671" i="20"/>
  <c r="N1671" i="20"/>
  <c r="R1670" i="20"/>
  <c r="S1670" i="20" s="1"/>
  <c r="Q1670" i="20"/>
  <c r="N1670" i="20"/>
  <c r="R1669" i="20"/>
  <c r="S1669" i="20" s="1"/>
  <c r="Q1669" i="20"/>
  <c r="N1669" i="20"/>
  <c r="R1668" i="20"/>
  <c r="S1668" i="20" s="1"/>
  <c r="Q1668" i="20"/>
  <c r="N1668" i="20"/>
  <c r="R1667" i="20"/>
  <c r="S1667" i="20" s="1"/>
  <c r="Q1667" i="20"/>
  <c r="N1667" i="20"/>
  <c r="R1666" i="20"/>
  <c r="S1666" i="20" s="1"/>
  <c r="Q1666" i="20"/>
  <c r="N1666" i="20"/>
  <c r="R1665" i="20"/>
  <c r="S1665" i="20" s="1"/>
  <c r="Q1665" i="20"/>
  <c r="N1665" i="20"/>
  <c r="R1664" i="20"/>
  <c r="S1664" i="20" s="1"/>
  <c r="Q1664" i="20"/>
  <c r="N1664" i="20"/>
  <c r="R1663" i="20"/>
  <c r="S1663" i="20" s="1"/>
  <c r="Q1663" i="20"/>
  <c r="N1663" i="20"/>
  <c r="R1662" i="20"/>
  <c r="S1662" i="20" s="1"/>
  <c r="Q1662" i="20"/>
  <c r="N1662" i="20"/>
  <c r="R1661" i="20"/>
  <c r="S1661" i="20" s="1"/>
  <c r="Q1661" i="20"/>
  <c r="N1661" i="20"/>
  <c r="R1660" i="20"/>
  <c r="S1660" i="20" s="1"/>
  <c r="Q1660" i="20"/>
  <c r="N1660" i="20"/>
  <c r="R1659" i="20"/>
  <c r="S1659" i="20" s="1"/>
  <c r="Q1659" i="20"/>
  <c r="N1659" i="20"/>
  <c r="R1658" i="20"/>
  <c r="S1658" i="20" s="1"/>
  <c r="Q1658" i="20"/>
  <c r="N1658" i="20"/>
  <c r="R1657" i="20"/>
  <c r="S1657" i="20" s="1"/>
  <c r="Q1657" i="20"/>
  <c r="N1657" i="20"/>
  <c r="R1656" i="20"/>
  <c r="S1656" i="20" s="1"/>
  <c r="Q1656" i="20"/>
  <c r="N1656" i="20"/>
  <c r="R1655" i="20"/>
  <c r="S1655" i="20" s="1"/>
  <c r="Q1655" i="20"/>
  <c r="N1655" i="20"/>
  <c r="R1654" i="20"/>
  <c r="S1654" i="20" s="1"/>
  <c r="Q1654" i="20"/>
  <c r="N1654" i="20"/>
  <c r="R1653" i="20"/>
  <c r="S1653" i="20" s="1"/>
  <c r="Q1653" i="20"/>
  <c r="N1653" i="20"/>
  <c r="R1652" i="20"/>
  <c r="S1652" i="20" s="1"/>
  <c r="Q1652" i="20"/>
  <c r="N1652" i="20"/>
  <c r="R1651" i="20"/>
  <c r="S1651" i="20" s="1"/>
  <c r="Q1651" i="20"/>
  <c r="N1651" i="20"/>
  <c r="R1650" i="20"/>
  <c r="S1650" i="20" s="1"/>
  <c r="Q1650" i="20"/>
  <c r="N1650" i="20"/>
  <c r="R1649" i="20"/>
  <c r="S1649" i="20" s="1"/>
  <c r="Q1649" i="20"/>
  <c r="N1649" i="20"/>
  <c r="R1648" i="20"/>
  <c r="S1648" i="20" s="1"/>
  <c r="Q1648" i="20"/>
  <c r="N1648" i="20"/>
  <c r="R1647" i="20"/>
  <c r="S1647" i="20" s="1"/>
  <c r="Q1647" i="20"/>
  <c r="N1647" i="20"/>
  <c r="R1646" i="20"/>
  <c r="S1646" i="20" s="1"/>
  <c r="Q1646" i="20"/>
  <c r="N1646" i="20"/>
  <c r="R1645" i="20"/>
  <c r="S1645" i="20" s="1"/>
  <c r="Q1645" i="20"/>
  <c r="N1645" i="20"/>
  <c r="R1644" i="20"/>
  <c r="S1644" i="20" s="1"/>
  <c r="Q1644" i="20"/>
  <c r="N1644" i="20"/>
  <c r="R1643" i="20"/>
  <c r="S1643" i="20" s="1"/>
  <c r="Q1643" i="20"/>
  <c r="N1643" i="20"/>
  <c r="R1642" i="20"/>
  <c r="S1642" i="20" s="1"/>
  <c r="Q1642" i="20"/>
  <c r="N1642" i="20"/>
  <c r="R1641" i="20"/>
  <c r="S1641" i="20" s="1"/>
  <c r="Q1641" i="20"/>
  <c r="N1641" i="20"/>
  <c r="R1640" i="20"/>
  <c r="S1640" i="20" s="1"/>
  <c r="Q1640" i="20"/>
  <c r="N1640" i="20"/>
  <c r="R1639" i="20"/>
  <c r="S1639" i="20" s="1"/>
  <c r="Q1639" i="20"/>
  <c r="N1639" i="20"/>
  <c r="R1638" i="20"/>
  <c r="S1638" i="20" s="1"/>
  <c r="Q1638" i="20"/>
  <c r="N1638" i="20"/>
  <c r="R1637" i="20"/>
  <c r="S1637" i="20" s="1"/>
  <c r="Q1637" i="20"/>
  <c r="N1637" i="20"/>
  <c r="R1636" i="20"/>
  <c r="S1636" i="20" s="1"/>
  <c r="Q1636" i="20"/>
  <c r="N1636" i="20"/>
  <c r="R1635" i="20"/>
  <c r="S1635" i="20" s="1"/>
  <c r="Q1635" i="20"/>
  <c r="N1635" i="20"/>
  <c r="R1634" i="20"/>
  <c r="S1634" i="20" s="1"/>
  <c r="Q1634" i="20"/>
  <c r="N1634" i="20"/>
  <c r="R1633" i="20"/>
  <c r="S1633" i="20" s="1"/>
  <c r="Q1633" i="20"/>
  <c r="N1633" i="20"/>
  <c r="R1632" i="20"/>
  <c r="S1632" i="20" s="1"/>
  <c r="Q1632" i="20"/>
  <c r="N1632" i="20"/>
  <c r="R1631" i="20"/>
  <c r="S1631" i="20" s="1"/>
  <c r="Q1631" i="20"/>
  <c r="N1631" i="20"/>
  <c r="R1630" i="20"/>
  <c r="S1630" i="20" s="1"/>
  <c r="Q1630" i="20"/>
  <c r="N1630" i="20"/>
  <c r="R1629" i="20"/>
  <c r="S1629" i="20" s="1"/>
  <c r="Q1629" i="20"/>
  <c r="N1629" i="20"/>
  <c r="R1628" i="20"/>
  <c r="S1628" i="20" s="1"/>
  <c r="Q1628" i="20"/>
  <c r="N1628" i="20"/>
  <c r="R1627" i="20"/>
  <c r="S1627" i="20" s="1"/>
  <c r="Q1627" i="20"/>
  <c r="N1627" i="20"/>
  <c r="R1626" i="20"/>
  <c r="S1626" i="20" s="1"/>
  <c r="Q1626" i="20"/>
  <c r="N1626" i="20"/>
  <c r="R1625" i="20"/>
  <c r="S1625" i="20" s="1"/>
  <c r="Q1625" i="20"/>
  <c r="N1625" i="20"/>
  <c r="R1624" i="20"/>
  <c r="S1624" i="20" s="1"/>
  <c r="Q1624" i="20"/>
  <c r="N1624" i="20"/>
  <c r="R1623" i="20"/>
  <c r="S1623" i="20" s="1"/>
  <c r="Q1623" i="20"/>
  <c r="N1623" i="20"/>
  <c r="R1622" i="20"/>
  <c r="S1622" i="20" s="1"/>
  <c r="Q1622" i="20"/>
  <c r="N1622" i="20"/>
  <c r="R1621" i="20"/>
  <c r="S1621" i="20" s="1"/>
  <c r="Q1621" i="20"/>
  <c r="N1621" i="20"/>
  <c r="R1620" i="20"/>
  <c r="S1620" i="20" s="1"/>
  <c r="Q1620" i="20"/>
  <c r="N1620" i="20"/>
  <c r="R1619" i="20"/>
  <c r="S1619" i="20" s="1"/>
  <c r="Q1619" i="20"/>
  <c r="N1619" i="20"/>
  <c r="R1618" i="20"/>
  <c r="S1618" i="20" s="1"/>
  <c r="Q1618" i="20"/>
  <c r="N1618" i="20"/>
  <c r="R1617" i="20"/>
  <c r="S1617" i="20" s="1"/>
  <c r="Q1617" i="20"/>
  <c r="N1617" i="20"/>
  <c r="R1616" i="20"/>
  <c r="S1616" i="20" s="1"/>
  <c r="Q1616" i="20"/>
  <c r="N1616" i="20"/>
  <c r="R1615" i="20"/>
  <c r="S1615" i="20" s="1"/>
  <c r="Q1615" i="20"/>
  <c r="N1615" i="20"/>
  <c r="R1614" i="20"/>
  <c r="S1614" i="20" s="1"/>
  <c r="Q1614" i="20"/>
  <c r="N1614" i="20"/>
  <c r="R1613" i="20"/>
  <c r="S1613" i="20" s="1"/>
  <c r="Q1613" i="20"/>
  <c r="N1613" i="20"/>
  <c r="R1612" i="20"/>
  <c r="S1612" i="20" s="1"/>
  <c r="Q1612" i="20"/>
  <c r="N1612" i="20"/>
  <c r="R1611" i="20"/>
  <c r="S1611" i="20" s="1"/>
  <c r="Q1611" i="20"/>
  <c r="N1611" i="20"/>
  <c r="R1610" i="20"/>
  <c r="S1610" i="20" s="1"/>
  <c r="Q1610" i="20"/>
  <c r="N1610" i="20"/>
  <c r="R1609" i="20"/>
  <c r="S1609" i="20" s="1"/>
  <c r="Q1609" i="20"/>
  <c r="N1609" i="20"/>
  <c r="R1608" i="20"/>
  <c r="S1608" i="20" s="1"/>
  <c r="Q1608" i="20"/>
  <c r="N1608" i="20"/>
  <c r="R1607" i="20"/>
  <c r="S1607" i="20" s="1"/>
  <c r="Q1607" i="20"/>
  <c r="N1607" i="20"/>
  <c r="R1606" i="20"/>
  <c r="S1606" i="20" s="1"/>
  <c r="Q1606" i="20"/>
  <c r="N1606" i="20"/>
  <c r="R1605" i="20"/>
  <c r="S1605" i="20" s="1"/>
  <c r="Q1605" i="20"/>
  <c r="N1605" i="20"/>
  <c r="R1604" i="20"/>
  <c r="S1604" i="20" s="1"/>
  <c r="Q1604" i="20"/>
  <c r="N1604" i="20"/>
  <c r="R1603" i="20"/>
  <c r="S1603" i="20" s="1"/>
  <c r="Q1603" i="20"/>
  <c r="N1603" i="20"/>
  <c r="R1602" i="20"/>
  <c r="S1602" i="20" s="1"/>
  <c r="Q1602" i="20"/>
  <c r="N1602" i="20"/>
  <c r="R1601" i="20"/>
  <c r="S1601" i="20" s="1"/>
  <c r="Q1601" i="20"/>
  <c r="N1601" i="20"/>
  <c r="R1600" i="20"/>
  <c r="S1600" i="20" s="1"/>
  <c r="Q1600" i="20"/>
  <c r="N1600" i="20"/>
  <c r="R1599" i="20"/>
  <c r="S1599" i="20" s="1"/>
  <c r="Q1599" i="20"/>
  <c r="N1599" i="20"/>
  <c r="R1598" i="20"/>
  <c r="S1598" i="20" s="1"/>
  <c r="Q1598" i="20"/>
  <c r="N1598" i="20"/>
  <c r="R1597" i="20"/>
  <c r="S1597" i="20" s="1"/>
  <c r="Q1597" i="20"/>
  <c r="N1597" i="20"/>
  <c r="R1596" i="20"/>
  <c r="S1596" i="20" s="1"/>
  <c r="Q1596" i="20"/>
  <c r="N1596" i="20"/>
  <c r="R1595" i="20"/>
  <c r="S1595" i="20" s="1"/>
  <c r="Q1595" i="20"/>
  <c r="N1595" i="20"/>
  <c r="R1594" i="20"/>
  <c r="S1594" i="20" s="1"/>
  <c r="Q1594" i="20"/>
  <c r="N1594" i="20"/>
  <c r="R1593" i="20"/>
  <c r="S1593" i="20" s="1"/>
  <c r="Q1593" i="20"/>
  <c r="N1593" i="20"/>
  <c r="R1592" i="20"/>
  <c r="S1592" i="20" s="1"/>
  <c r="Q1592" i="20"/>
  <c r="N1592" i="20"/>
  <c r="R1591" i="20"/>
  <c r="S1591" i="20" s="1"/>
  <c r="Q1591" i="20"/>
  <c r="N1591" i="20"/>
  <c r="R1590" i="20"/>
  <c r="S1590" i="20" s="1"/>
  <c r="Q1590" i="20"/>
  <c r="N1590" i="20"/>
  <c r="R1589" i="20"/>
  <c r="S1589" i="20" s="1"/>
  <c r="Q1589" i="20"/>
  <c r="N1589" i="20"/>
  <c r="R1588" i="20"/>
  <c r="S1588" i="20" s="1"/>
  <c r="Q1588" i="20"/>
  <c r="N1588" i="20"/>
  <c r="R1587" i="20"/>
  <c r="S1587" i="20" s="1"/>
  <c r="Q1587" i="20"/>
  <c r="N1587" i="20"/>
  <c r="R1586" i="20"/>
  <c r="S1586" i="20" s="1"/>
  <c r="Q1586" i="20"/>
  <c r="N1586" i="20"/>
  <c r="R1585" i="20"/>
  <c r="S1585" i="20" s="1"/>
  <c r="Q1585" i="20"/>
  <c r="N1585" i="20"/>
  <c r="R1584" i="20"/>
  <c r="S1584" i="20" s="1"/>
  <c r="Q1584" i="20"/>
  <c r="N1584" i="20"/>
  <c r="R1583" i="20"/>
  <c r="S1583" i="20" s="1"/>
  <c r="Q1583" i="20"/>
  <c r="N1583" i="20"/>
  <c r="R1582" i="20"/>
  <c r="S1582" i="20" s="1"/>
  <c r="Q1582" i="20"/>
  <c r="N1582" i="20"/>
  <c r="R1581" i="20"/>
  <c r="S1581" i="20" s="1"/>
  <c r="Q1581" i="20"/>
  <c r="N1581" i="20"/>
  <c r="R1580" i="20"/>
  <c r="S1580" i="20" s="1"/>
  <c r="Q1580" i="20"/>
  <c r="N1580" i="20"/>
  <c r="R1579" i="20"/>
  <c r="S1579" i="20" s="1"/>
  <c r="Q1579" i="20"/>
  <c r="N1579" i="20"/>
  <c r="R1578" i="20"/>
  <c r="S1578" i="20" s="1"/>
  <c r="Q1578" i="20"/>
  <c r="N1578" i="20"/>
  <c r="R1577" i="20"/>
  <c r="S1577" i="20" s="1"/>
  <c r="Q1577" i="20"/>
  <c r="N1577" i="20"/>
  <c r="R1576" i="20"/>
  <c r="S1576" i="20" s="1"/>
  <c r="Q1576" i="20"/>
  <c r="N1576" i="20"/>
  <c r="R1575" i="20"/>
  <c r="S1575" i="20" s="1"/>
  <c r="Q1575" i="20"/>
  <c r="N1575" i="20"/>
  <c r="R1574" i="20"/>
  <c r="S1574" i="20" s="1"/>
  <c r="Q1574" i="20"/>
  <c r="N1574" i="20"/>
  <c r="R1573" i="20"/>
  <c r="S1573" i="20" s="1"/>
  <c r="Q1573" i="20"/>
  <c r="N1573" i="20"/>
  <c r="R1572" i="20"/>
  <c r="S1572" i="20" s="1"/>
  <c r="Q1572" i="20"/>
  <c r="N1572" i="20"/>
  <c r="R1571" i="20"/>
  <c r="S1571" i="20" s="1"/>
  <c r="Q1571" i="20"/>
  <c r="N1571" i="20"/>
  <c r="R1570" i="20"/>
  <c r="S1570" i="20" s="1"/>
  <c r="Q1570" i="20"/>
  <c r="N1570" i="20"/>
  <c r="R1569" i="20"/>
  <c r="S1569" i="20" s="1"/>
  <c r="Q1569" i="20"/>
  <c r="N1569" i="20"/>
  <c r="R1568" i="20"/>
  <c r="S1568" i="20" s="1"/>
  <c r="Q1568" i="20"/>
  <c r="N1568" i="20"/>
  <c r="R1567" i="20"/>
  <c r="S1567" i="20" s="1"/>
  <c r="Q1567" i="20"/>
  <c r="N1567" i="20"/>
  <c r="R1566" i="20"/>
  <c r="S1566" i="20" s="1"/>
  <c r="Q1566" i="20"/>
  <c r="N1566" i="20"/>
  <c r="R1565" i="20"/>
  <c r="S1565" i="20" s="1"/>
  <c r="Q1565" i="20"/>
  <c r="N1565" i="20"/>
  <c r="R1564" i="20"/>
  <c r="S1564" i="20" s="1"/>
  <c r="Q1564" i="20"/>
  <c r="N1564" i="20"/>
  <c r="R1563" i="20"/>
  <c r="S1563" i="20" s="1"/>
  <c r="Q1563" i="20"/>
  <c r="N1563" i="20"/>
  <c r="R1562" i="20"/>
  <c r="S1562" i="20" s="1"/>
  <c r="Q1562" i="20"/>
  <c r="N1562" i="20"/>
  <c r="R1561" i="20"/>
  <c r="S1561" i="20" s="1"/>
  <c r="Q1561" i="20"/>
  <c r="N1561" i="20"/>
  <c r="R1560" i="20"/>
  <c r="S1560" i="20" s="1"/>
  <c r="Q1560" i="20"/>
  <c r="N1560" i="20"/>
  <c r="R1559" i="20"/>
  <c r="S1559" i="20" s="1"/>
  <c r="Q1559" i="20"/>
  <c r="N1559" i="20"/>
  <c r="R1558" i="20"/>
  <c r="S1558" i="20" s="1"/>
  <c r="Q1558" i="20"/>
  <c r="N1558" i="20"/>
  <c r="R1557" i="20"/>
  <c r="S1557" i="20" s="1"/>
  <c r="Q1557" i="20"/>
  <c r="N1557" i="20"/>
  <c r="R1556" i="20"/>
  <c r="S1556" i="20" s="1"/>
  <c r="Q1556" i="20"/>
  <c r="N1556" i="20"/>
  <c r="R1555" i="20"/>
  <c r="S1555" i="20" s="1"/>
  <c r="Q1555" i="20"/>
  <c r="N1555" i="20"/>
  <c r="R1554" i="20"/>
  <c r="S1554" i="20" s="1"/>
  <c r="Q1554" i="20"/>
  <c r="N1554" i="20"/>
  <c r="R1553" i="20"/>
  <c r="S1553" i="20" s="1"/>
  <c r="Q1553" i="20"/>
  <c r="N1553" i="20"/>
  <c r="R1552" i="20"/>
  <c r="S1552" i="20" s="1"/>
  <c r="Q1552" i="20"/>
  <c r="N1552" i="20"/>
  <c r="R1551" i="20"/>
  <c r="S1551" i="20" s="1"/>
  <c r="Q1551" i="20"/>
  <c r="N1551" i="20"/>
  <c r="R1550" i="20"/>
  <c r="S1550" i="20" s="1"/>
  <c r="Q1550" i="20"/>
  <c r="N1550" i="20"/>
  <c r="R1549" i="20"/>
  <c r="S1549" i="20" s="1"/>
  <c r="Q1549" i="20"/>
  <c r="N1549" i="20"/>
  <c r="R1548" i="20"/>
  <c r="S1548" i="20" s="1"/>
  <c r="Q1548" i="20"/>
  <c r="N1548" i="20"/>
  <c r="R1547" i="20"/>
  <c r="S1547" i="20" s="1"/>
  <c r="Q1547" i="20"/>
  <c r="N1547" i="20"/>
  <c r="R1546" i="20"/>
  <c r="S1546" i="20" s="1"/>
  <c r="Q1546" i="20"/>
  <c r="N1546" i="20"/>
  <c r="R1545" i="20"/>
  <c r="S1545" i="20" s="1"/>
  <c r="Q1545" i="20"/>
  <c r="N1545" i="20"/>
  <c r="R1544" i="20"/>
  <c r="S1544" i="20" s="1"/>
  <c r="Q1544" i="20"/>
  <c r="N1544" i="20"/>
  <c r="R1543" i="20"/>
  <c r="S1543" i="20" s="1"/>
  <c r="Q1543" i="20"/>
  <c r="N1543" i="20"/>
  <c r="R1542" i="20"/>
  <c r="S1542" i="20" s="1"/>
  <c r="Q1542" i="20"/>
  <c r="N1542" i="20"/>
  <c r="R1541" i="20"/>
  <c r="S1541" i="20" s="1"/>
  <c r="Q1541" i="20"/>
  <c r="N1541" i="20"/>
  <c r="R1540" i="20"/>
  <c r="S1540" i="20" s="1"/>
  <c r="Q1540" i="20"/>
  <c r="N1540" i="20"/>
  <c r="R1539" i="20"/>
  <c r="S1539" i="20" s="1"/>
  <c r="Q1539" i="20"/>
  <c r="N1539" i="20"/>
  <c r="R1538" i="20"/>
  <c r="S1538" i="20" s="1"/>
  <c r="Q1538" i="20"/>
  <c r="N1538" i="20"/>
  <c r="R1537" i="20"/>
  <c r="S1537" i="20" s="1"/>
  <c r="Q1537" i="20"/>
  <c r="N1537" i="20"/>
  <c r="R1536" i="20"/>
  <c r="S1536" i="20" s="1"/>
  <c r="Q1536" i="20"/>
  <c r="N1536" i="20"/>
  <c r="R1535" i="20"/>
  <c r="S1535" i="20" s="1"/>
  <c r="Q1535" i="20"/>
  <c r="N1535" i="20"/>
  <c r="R1534" i="20"/>
  <c r="S1534" i="20" s="1"/>
  <c r="Q1534" i="20"/>
  <c r="N1534" i="20"/>
  <c r="R1533" i="20"/>
  <c r="S1533" i="20" s="1"/>
  <c r="Q1533" i="20"/>
  <c r="N1533" i="20"/>
  <c r="R1532" i="20"/>
  <c r="S1532" i="20" s="1"/>
  <c r="Q1532" i="20"/>
  <c r="N1532" i="20"/>
  <c r="R1531" i="20"/>
  <c r="S1531" i="20" s="1"/>
  <c r="Q1531" i="20"/>
  <c r="N1531" i="20"/>
  <c r="R1530" i="20"/>
  <c r="S1530" i="20" s="1"/>
  <c r="Q1530" i="20"/>
  <c r="N1530" i="20"/>
  <c r="R1529" i="20"/>
  <c r="S1529" i="20" s="1"/>
  <c r="Q1529" i="20"/>
  <c r="N1529" i="20"/>
  <c r="R1528" i="20"/>
  <c r="S1528" i="20" s="1"/>
  <c r="Q1528" i="20"/>
  <c r="N1528" i="20"/>
  <c r="R1527" i="20"/>
  <c r="S1527" i="20" s="1"/>
  <c r="Q1527" i="20"/>
  <c r="N1527" i="20"/>
  <c r="R1526" i="20"/>
  <c r="S1526" i="20" s="1"/>
  <c r="Q1526" i="20"/>
  <c r="N1526" i="20"/>
  <c r="R1525" i="20"/>
  <c r="S1525" i="20" s="1"/>
  <c r="Q1525" i="20"/>
  <c r="N1525" i="20"/>
  <c r="R1524" i="20"/>
  <c r="S1524" i="20" s="1"/>
  <c r="Q1524" i="20"/>
  <c r="N1524" i="20"/>
  <c r="R1523" i="20"/>
  <c r="S1523" i="20" s="1"/>
  <c r="Q1523" i="20"/>
  <c r="N1523" i="20"/>
  <c r="R1522" i="20"/>
  <c r="S1522" i="20" s="1"/>
  <c r="Q1522" i="20"/>
  <c r="N1522" i="20"/>
  <c r="R1521" i="20"/>
  <c r="S1521" i="20" s="1"/>
  <c r="Q1521" i="20"/>
  <c r="N1521" i="20"/>
  <c r="R1520" i="20"/>
  <c r="S1520" i="20" s="1"/>
  <c r="Q1520" i="20"/>
  <c r="N1520" i="20"/>
  <c r="R1519" i="20"/>
  <c r="S1519" i="20" s="1"/>
  <c r="Q1519" i="20"/>
  <c r="N1519" i="20"/>
  <c r="R1518" i="20"/>
  <c r="S1518" i="20" s="1"/>
  <c r="Q1518" i="20"/>
  <c r="N1518" i="20"/>
  <c r="R1517" i="20"/>
  <c r="S1517" i="20" s="1"/>
  <c r="Q1517" i="20"/>
  <c r="N1517" i="20"/>
  <c r="R1516" i="20"/>
  <c r="S1516" i="20" s="1"/>
  <c r="Q1516" i="20"/>
  <c r="N1516" i="20"/>
  <c r="R1515" i="20"/>
  <c r="S1515" i="20" s="1"/>
  <c r="Q1515" i="20"/>
  <c r="N1515" i="20"/>
  <c r="R1514" i="20"/>
  <c r="S1514" i="20" s="1"/>
  <c r="Q1514" i="20"/>
  <c r="N1514" i="20"/>
  <c r="R1513" i="20"/>
  <c r="S1513" i="20" s="1"/>
  <c r="Q1513" i="20"/>
  <c r="N1513" i="20"/>
  <c r="R1512" i="20"/>
  <c r="S1512" i="20" s="1"/>
  <c r="Q1512" i="20"/>
  <c r="N1512" i="20"/>
  <c r="R1511" i="20"/>
  <c r="S1511" i="20" s="1"/>
  <c r="Q1511" i="20"/>
  <c r="N1511" i="20"/>
  <c r="R1510" i="20"/>
  <c r="S1510" i="20" s="1"/>
  <c r="Q1510" i="20"/>
  <c r="N1510" i="20"/>
  <c r="R1509" i="20"/>
  <c r="S1509" i="20" s="1"/>
  <c r="Q1509" i="20"/>
  <c r="N1509" i="20"/>
  <c r="R1508" i="20"/>
  <c r="S1508" i="20" s="1"/>
  <c r="Q1508" i="20"/>
  <c r="N1508" i="20"/>
  <c r="R1507" i="20"/>
  <c r="S1507" i="20" s="1"/>
  <c r="Q1507" i="20"/>
  <c r="N1507" i="20"/>
  <c r="R1506" i="20"/>
  <c r="S1506" i="20" s="1"/>
  <c r="Q1506" i="20"/>
  <c r="N1506" i="20"/>
  <c r="R1505" i="20"/>
  <c r="S1505" i="20" s="1"/>
  <c r="Q1505" i="20"/>
  <c r="N1505" i="20"/>
  <c r="R1504" i="20"/>
  <c r="S1504" i="20" s="1"/>
  <c r="Q1504" i="20"/>
  <c r="N1504" i="20"/>
  <c r="R1503" i="20"/>
  <c r="S1503" i="20" s="1"/>
  <c r="Q1503" i="20"/>
  <c r="N1503" i="20"/>
  <c r="R1502" i="20"/>
  <c r="S1502" i="20" s="1"/>
  <c r="Q1502" i="20"/>
  <c r="N1502" i="20"/>
  <c r="R1501" i="20"/>
  <c r="S1501" i="20" s="1"/>
  <c r="Q1501" i="20"/>
  <c r="N1501" i="20"/>
  <c r="R1500" i="20"/>
  <c r="S1500" i="20" s="1"/>
  <c r="Q1500" i="20"/>
  <c r="N1500" i="20"/>
  <c r="R1499" i="20"/>
  <c r="S1499" i="20" s="1"/>
  <c r="Q1499" i="20"/>
  <c r="N1499" i="20"/>
  <c r="R1498" i="20"/>
  <c r="S1498" i="20" s="1"/>
  <c r="Q1498" i="20"/>
  <c r="N1498" i="20"/>
  <c r="R1497" i="20"/>
  <c r="S1497" i="20" s="1"/>
  <c r="Q1497" i="20"/>
  <c r="N1497" i="20"/>
  <c r="R1496" i="20"/>
  <c r="S1496" i="20" s="1"/>
  <c r="Q1496" i="20"/>
  <c r="N1496" i="20"/>
  <c r="R1495" i="20"/>
  <c r="S1495" i="20" s="1"/>
  <c r="Q1495" i="20"/>
  <c r="N1495" i="20"/>
  <c r="R1494" i="20"/>
  <c r="S1494" i="20" s="1"/>
  <c r="Q1494" i="20"/>
  <c r="N1494" i="20"/>
  <c r="R1493" i="20"/>
  <c r="S1493" i="20" s="1"/>
  <c r="Q1493" i="20"/>
  <c r="N1493" i="20"/>
  <c r="R1492" i="20"/>
  <c r="S1492" i="20" s="1"/>
  <c r="Q1492" i="20"/>
  <c r="N1492" i="20"/>
  <c r="R1491" i="20"/>
  <c r="S1491" i="20" s="1"/>
  <c r="Q1491" i="20"/>
  <c r="N1491" i="20"/>
  <c r="R1490" i="20"/>
  <c r="S1490" i="20" s="1"/>
  <c r="Q1490" i="20"/>
  <c r="N1490" i="20"/>
  <c r="R1489" i="20"/>
  <c r="S1489" i="20" s="1"/>
  <c r="Q1489" i="20"/>
  <c r="N1489" i="20"/>
  <c r="R1488" i="20"/>
  <c r="S1488" i="20" s="1"/>
  <c r="Q1488" i="20"/>
  <c r="N1488" i="20"/>
  <c r="R1487" i="20"/>
  <c r="S1487" i="20" s="1"/>
  <c r="Q1487" i="20"/>
  <c r="N1487" i="20"/>
  <c r="R1486" i="20"/>
  <c r="S1486" i="20" s="1"/>
  <c r="Q1486" i="20"/>
  <c r="N1486" i="20"/>
  <c r="R1485" i="20"/>
  <c r="S1485" i="20" s="1"/>
  <c r="Q1485" i="20"/>
  <c r="N1485" i="20"/>
  <c r="R1484" i="20"/>
  <c r="S1484" i="20" s="1"/>
  <c r="Q1484" i="20"/>
  <c r="N1484" i="20"/>
  <c r="R1483" i="20"/>
  <c r="S1483" i="20" s="1"/>
  <c r="Q1483" i="20"/>
  <c r="N1483" i="20"/>
  <c r="R1482" i="20"/>
  <c r="S1482" i="20" s="1"/>
  <c r="Q1482" i="20"/>
  <c r="N1482" i="20"/>
  <c r="R1481" i="20"/>
  <c r="S1481" i="20" s="1"/>
  <c r="Q1481" i="20"/>
  <c r="N1481" i="20"/>
  <c r="R1480" i="20"/>
  <c r="S1480" i="20" s="1"/>
  <c r="Q1480" i="20"/>
  <c r="N1480" i="20"/>
  <c r="R1479" i="20"/>
  <c r="S1479" i="20" s="1"/>
  <c r="Q1479" i="20"/>
  <c r="N1479" i="20"/>
  <c r="R1478" i="20"/>
  <c r="S1478" i="20" s="1"/>
  <c r="Q1478" i="20"/>
  <c r="N1478" i="20"/>
  <c r="R1477" i="20"/>
  <c r="S1477" i="20" s="1"/>
  <c r="Q1477" i="20"/>
  <c r="N1477" i="20"/>
  <c r="R1476" i="20"/>
  <c r="S1476" i="20" s="1"/>
  <c r="Q1476" i="20"/>
  <c r="N1476" i="20"/>
  <c r="R1475" i="20"/>
  <c r="S1475" i="20" s="1"/>
  <c r="Q1475" i="20"/>
  <c r="N1475" i="20"/>
  <c r="R1474" i="20"/>
  <c r="S1474" i="20" s="1"/>
  <c r="Q1474" i="20"/>
  <c r="N1474" i="20"/>
  <c r="R1473" i="20"/>
  <c r="S1473" i="20" s="1"/>
  <c r="Q1473" i="20"/>
  <c r="N1473" i="20"/>
  <c r="R1472" i="20"/>
  <c r="S1472" i="20" s="1"/>
  <c r="Q1472" i="20"/>
  <c r="N1472" i="20"/>
  <c r="R1471" i="20"/>
  <c r="S1471" i="20" s="1"/>
  <c r="Q1471" i="20"/>
  <c r="N1471" i="20"/>
  <c r="R1470" i="20"/>
  <c r="S1470" i="20" s="1"/>
  <c r="Q1470" i="20"/>
  <c r="N1470" i="20"/>
  <c r="R1469" i="20"/>
  <c r="S1469" i="20" s="1"/>
  <c r="Q1469" i="20"/>
  <c r="N1469" i="20"/>
  <c r="R1468" i="20"/>
  <c r="S1468" i="20" s="1"/>
  <c r="Q1468" i="20"/>
  <c r="N1468" i="20"/>
  <c r="R1467" i="20"/>
  <c r="S1467" i="20" s="1"/>
  <c r="Q1467" i="20"/>
  <c r="N1467" i="20"/>
  <c r="R1466" i="20"/>
  <c r="S1466" i="20" s="1"/>
  <c r="Q1466" i="20"/>
  <c r="N1466" i="20"/>
  <c r="R1465" i="20"/>
  <c r="S1465" i="20" s="1"/>
  <c r="Q1465" i="20"/>
  <c r="N1465" i="20"/>
  <c r="R1464" i="20"/>
  <c r="S1464" i="20" s="1"/>
  <c r="Q1464" i="20"/>
  <c r="N1464" i="20"/>
  <c r="R1463" i="20"/>
  <c r="S1463" i="20" s="1"/>
  <c r="Q1463" i="20"/>
  <c r="N1463" i="20"/>
  <c r="R1462" i="20"/>
  <c r="S1462" i="20" s="1"/>
  <c r="Q1462" i="20"/>
  <c r="N1462" i="20"/>
  <c r="R1461" i="20"/>
  <c r="S1461" i="20" s="1"/>
  <c r="Q1461" i="20"/>
  <c r="N1461" i="20"/>
  <c r="R1460" i="20"/>
  <c r="S1460" i="20" s="1"/>
  <c r="Q1460" i="20"/>
  <c r="N1460" i="20"/>
  <c r="R1459" i="20"/>
  <c r="S1459" i="20" s="1"/>
  <c r="Q1459" i="20"/>
  <c r="N1459" i="20"/>
  <c r="R1458" i="20"/>
  <c r="S1458" i="20" s="1"/>
  <c r="Q1458" i="20"/>
  <c r="N1458" i="20"/>
  <c r="R1457" i="20"/>
  <c r="S1457" i="20" s="1"/>
  <c r="Q1457" i="20"/>
  <c r="N1457" i="20"/>
  <c r="R1456" i="20"/>
  <c r="S1456" i="20" s="1"/>
  <c r="Q1456" i="20"/>
  <c r="N1456" i="20"/>
  <c r="R1455" i="20"/>
  <c r="S1455" i="20" s="1"/>
  <c r="Q1455" i="20"/>
  <c r="N1455" i="20"/>
  <c r="R1454" i="20"/>
  <c r="S1454" i="20" s="1"/>
  <c r="Q1454" i="20"/>
  <c r="N1454" i="20"/>
  <c r="R1453" i="20"/>
  <c r="S1453" i="20" s="1"/>
  <c r="Q1453" i="20"/>
  <c r="N1453" i="20"/>
  <c r="R1452" i="20"/>
  <c r="S1452" i="20" s="1"/>
  <c r="Q1452" i="20"/>
  <c r="N1452" i="20"/>
  <c r="R1451" i="20"/>
  <c r="S1451" i="20" s="1"/>
  <c r="Q1451" i="20"/>
  <c r="N1451" i="20"/>
  <c r="R1450" i="20"/>
  <c r="S1450" i="20" s="1"/>
  <c r="Q1450" i="20"/>
  <c r="N1450" i="20"/>
  <c r="R1449" i="20"/>
  <c r="S1449" i="20" s="1"/>
  <c r="Q1449" i="20"/>
  <c r="N1449" i="20"/>
  <c r="R1448" i="20"/>
  <c r="S1448" i="20" s="1"/>
  <c r="Q1448" i="20"/>
  <c r="N1448" i="20"/>
  <c r="R1447" i="20"/>
  <c r="S1447" i="20" s="1"/>
  <c r="Q1447" i="20"/>
  <c r="N1447" i="20"/>
  <c r="R1446" i="20"/>
  <c r="S1446" i="20" s="1"/>
  <c r="Q1446" i="20"/>
  <c r="N1446" i="20"/>
  <c r="R1445" i="20"/>
  <c r="S1445" i="20" s="1"/>
  <c r="Q1445" i="20"/>
  <c r="N1445" i="20"/>
  <c r="R1444" i="20"/>
  <c r="S1444" i="20" s="1"/>
  <c r="Q1444" i="20"/>
  <c r="N1444" i="20"/>
  <c r="R1443" i="20"/>
  <c r="S1443" i="20" s="1"/>
  <c r="Q1443" i="20"/>
  <c r="N1443" i="20"/>
  <c r="R1442" i="20"/>
  <c r="S1442" i="20" s="1"/>
  <c r="Q1442" i="20"/>
  <c r="N1442" i="20"/>
  <c r="R1441" i="20"/>
  <c r="S1441" i="20" s="1"/>
  <c r="Q1441" i="20"/>
  <c r="N1441" i="20"/>
  <c r="R1440" i="20"/>
  <c r="S1440" i="20" s="1"/>
  <c r="Q1440" i="20"/>
  <c r="N1440" i="20"/>
  <c r="R1439" i="20"/>
  <c r="S1439" i="20" s="1"/>
  <c r="Q1439" i="20"/>
  <c r="N1439" i="20"/>
  <c r="R1438" i="20"/>
  <c r="S1438" i="20" s="1"/>
  <c r="Q1438" i="20"/>
  <c r="N1438" i="20"/>
  <c r="R1437" i="20"/>
  <c r="S1437" i="20" s="1"/>
  <c r="Q1437" i="20"/>
  <c r="N1437" i="20"/>
  <c r="R1436" i="20"/>
  <c r="S1436" i="20" s="1"/>
  <c r="Q1436" i="20"/>
  <c r="N1436" i="20"/>
  <c r="R1435" i="20"/>
  <c r="S1435" i="20" s="1"/>
  <c r="Q1435" i="20"/>
  <c r="N1435" i="20"/>
  <c r="R1434" i="20"/>
  <c r="S1434" i="20" s="1"/>
  <c r="Q1434" i="20"/>
  <c r="N1434" i="20"/>
  <c r="R1433" i="20"/>
  <c r="S1433" i="20" s="1"/>
  <c r="Q1433" i="20"/>
  <c r="N1433" i="20"/>
  <c r="R1432" i="20"/>
  <c r="S1432" i="20" s="1"/>
  <c r="Q1432" i="20"/>
  <c r="N1432" i="20"/>
  <c r="R1431" i="20"/>
  <c r="S1431" i="20" s="1"/>
  <c r="Q1431" i="20"/>
  <c r="N1431" i="20"/>
  <c r="R1430" i="20"/>
  <c r="S1430" i="20" s="1"/>
  <c r="Q1430" i="20"/>
  <c r="N1430" i="20"/>
  <c r="R1429" i="20"/>
  <c r="S1429" i="20" s="1"/>
  <c r="Q1429" i="20"/>
  <c r="N1429" i="20"/>
  <c r="R1428" i="20"/>
  <c r="S1428" i="20" s="1"/>
  <c r="Q1428" i="20"/>
  <c r="N1428" i="20"/>
  <c r="R1427" i="20"/>
  <c r="S1427" i="20" s="1"/>
  <c r="Q1427" i="20"/>
  <c r="N1427" i="20"/>
  <c r="R1426" i="20"/>
  <c r="S1426" i="20" s="1"/>
  <c r="Q1426" i="20"/>
  <c r="N1426" i="20"/>
  <c r="R1425" i="20"/>
  <c r="S1425" i="20" s="1"/>
  <c r="Q1425" i="20"/>
  <c r="N1425" i="20"/>
  <c r="R1424" i="20"/>
  <c r="S1424" i="20" s="1"/>
  <c r="Q1424" i="20"/>
  <c r="N1424" i="20"/>
  <c r="R1423" i="20"/>
  <c r="S1423" i="20" s="1"/>
  <c r="Q1423" i="20"/>
  <c r="N1423" i="20"/>
  <c r="R1422" i="20"/>
  <c r="S1422" i="20" s="1"/>
  <c r="Q1422" i="20"/>
  <c r="N1422" i="20"/>
  <c r="R1421" i="20"/>
  <c r="S1421" i="20" s="1"/>
  <c r="Q1421" i="20"/>
  <c r="N1421" i="20"/>
  <c r="R1420" i="20"/>
  <c r="S1420" i="20" s="1"/>
  <c r="Q1420" i="20"/>
  <c r="N1420" i="20"/>
  <c r="R1419" i="20"/>
  <c r="S1419" i="20" s="1"/>
  <c r="Q1419" i="20"/>
  <c r="N1419" i="20"/>
  <c r="R1418" i="20"/>
  <c r="S1418" i="20" s="1"/>
  <c r="Q1418" i="20"/>
  <c r="N1418" i="20"/>
  <c r="R1417" i="20"/>
  <c r="S1417" i="20" s="1"/>
  <c r="Q1417" i="20"/>
  <c r="N1417" i="20"/>
  <c r="R1416" i="20"/>
  <c r="S1416" i="20" s="1"/>
  <c r="Q1416" i="20"/>
  <c r="N1416" i="20"/>
  <c r="R1415" i="20"/>
  <c r="S1415" i="20" s="1"/>
  <c r="Q1415" i="20"/>
  <c r="N1415" i="20"/>
  <c r="R1414" i="20"/>
  <c r="S1414" i="20" s="1"/>
  <c r="Q1414" i="20"/>
  <c r="N1414" i="20"/>
  <c r="R1413" i="20"/>
  <c r="S1413" i="20" s="1"/>
  <c r="Q1413" i="20"/>
  <c r="N1413" i="20"/>
  <c r="R1412" i="20"/>
  <c r="S1412" i="20" s="1"/>
  <c r="Q1412" i="20"/>
  <c r="N1412" i="20"/>
  <c r="R1411" i="20"/>
  <c r="S1411" i="20" s="1"/>
  <c r="Q1411" i="20"/>
  <c r="N1411" i="20"/>
  <c r="R1410" i="20"/>
  <c r="S1410" i="20" s="1"/>
  <c r="Q1410" i="20"/>
  <c r="N1410" i="20"/>
  <c r="R1409" i="20"/>
  <c r="S1409" i="20" s="1"/>
  <c r="Q1409" i="20"/>
  <c r="N1409" i="20"/>
  <c r="R1408" i="20"/>
  <c r="S1408" i="20" s="1"/>
  <c r="Q1408" i="20"/>
  <c r="N1408" i="20"/>
  <c r="R1407" i="20"/>
  <c r="S1407" i="20" s="1"/>
  <c r="Q1407" i="20"/>
  <c r="N1407" i="20"/>
  <c r="R1406" i="20"/>
  <c r="S1406" i="20" s="1"/>
  <c r="Q1406" i="20"/>
  <c r="N1406" i="20"/>
  <c r="R1405" i="20"/>
  <c r="S1405" i="20" s="1"/>
  <c r="Q1405" i="20"/>
  <c r="N1405" i="20"/>
  <c r="R1404" i="20"/>
  <c r="S1404" i="20" s="1"/>
  <c r="Q1404" i="20"/>
  <c r="N1404" i="20"/>
  <c r="R1403" i="20"/>
  <c r="S1403" i="20" s="1"/>
  <c r="Q1403" i="20"/>
  <c r="N1403" i="20"/>
  <c r="R1402" i="20"/>
  <c r="S1402" i="20" s="1"/>
  <c r="Q1402" i="20"/>
  <c r="N1402" i="20"/>
  <c r="R1401" i="20"/>
  <c r="S1401" i="20" s="1"/>
  <c r="Q1401" i="20"/>
  <c r="N1401" i="20"/>
  <c r="R1400" i="20"/>
  <c r="S1400" i="20" s="1"/>
  <c r="Q1400" i="20"/>
  <c r="N1400" i="20"/>
  <c r="R1399" i="20"/>
  <c r="S1399" i="20" s="1"/>
  <c r="Q1399" i="20"/>
  <c r="N1399" i="20"/>
  <c r="R1398" i="20"/>
  <c r="S1398" i="20" s="1"/>
  <c r="Q1398" i="20"/>
  <c r="N1398" i="20"/>
  <c r="R1397" i="20"/>
  <c r="S1397" i="20" s="1"/>
  <c r="Q1397" i="20"/>
  <c r="N1397" i="20"/>
  <c r="R1396" i="20"/>
  <c r="S1396" i="20" s="1"/>
  <c r="Q1396" i="20"/>
  <c r="N1396" i="20"/>
  <c r="R1395" i="20"/>
  <c r="S1395" i="20" s="1"/>
  <c r="Q1395" i="20"/>
  <c r="N1395" i="20"/>
  <c r="R1394" i="20"/>
  <c r="S1394" i="20" s="1"/>
  <c r="Q1394" i="20"/>
  <c r="N1394" i="20"/>
  <c r="R1393" i="20"/>
  <c r="S1393" i="20" s="1"/>
  <c r="Q1393" i="20"/>
  <c r="N1393" i="20"/>
  <c r="R1392" i="20"/>
  <c r="S1392" i="20" s="1"/>
  <c r="Q1392" i="20"/>
  <c r="N1392" i="20"/>
  <c r="R1391" i="20"/>
  <c r="S1391" i="20" s="1"/>
  <c r="Q1391" i="20"/>
  <c r="N1391" i="20"/>
  <c r="R1390" i="20"/>
  <c r="S1390" i="20" s="1"/>
  <c r="Q1390" i="20"/>
  <c r="N1390" i="20"/>
  <c r="R1389" i="20"/>
  <c r="S1389" i="20" s="1"/>
  <c r="Q1389" i="20"/>
  <c r="N1389" i="20"/>
  <c r="R1388" i="20"/>
  <c r="S1388" i="20" s="1"/>
  <c r="Q1388" i="20"/>
  <c r="N1388" i="20"/>
  <c r="R1387" i="20"/>
  <c r="S1387" i="20" s="1"/>
  <c r="Q1387" i="20"/>
  <c r="N1387" i="20"/>
  <c r="R1386" i="20"/>
  <c r="S1386" i="20" s="1"/>
  <c r="Q1386" i="20"/>
  <c r="N1386" i="20"/>
  <c r="R1385" i="20"/>
  <c r="S1385" i="20" s="1"/>
  <c r="Q1385" i="20"/>
  <c r="N1385" i="20"/>
  <c r="R1384" i="20"/>
  <c r="S1384" i="20" s="1"/>
  <c r="Q1384" i="20"/>
  <c r="N1384" i="20"/>
  <c r="R1383" i="20"/>
  <c r="S1383" i="20" s="1"/>
  <c r="Q1383" i="20"/>
  <c r="N1383" i="20"/>
  <c r="R1382" i="20"/>
  <c r="S1382" i="20" s="1"/>
  <c r="Q1382" i="20"/>
  <c r="N1382" i="20"/>
  <c r="R1381" i="20"/>
  <c r="S1381" i="20" s="1"/>
  <c r="Q1381" i="20"/>
  <c r="N1381" i="20"/>
  <c r="R1380" i="20"/>
  <c r="S1380" i="20" s="1"/>
  <c r="Q1380" i="20"/>
  <c r="N1380" i="20"/>
  <c r="R1379" i="20"/>
  <c r="S1379" i="20" s="1"/>
  <c r="Q1379" i="20"/>
  <c r="N1379" i="20"/>
  <c r="R1378" i="20"/>
  <c r="S1378" i="20" s="1"/>
  <c r="Q1378" i="20"/>
  <c r="N1378" i="20"/>
  <c r="R1377" i="20"/>
  <c r="S1377" i="20" s="1"/>
  <c r="Q1377" i="20"/>
  <c r="N1377" i="20"/>
  <c r="R1376" i="20"/>
  <c r="S1376" i="20" s="1"/>
  <c r="Q1376" i="20"/>
  <c r="N1376" i="20"/>
  <c r="R1375" i="20"/>
  <c r="S1375" i="20" s="1"/>
  <c r="Q1375" i="20"/>
  <c r="N1375" i="20"/>
  <c r="R1374" i="20"/>
  <c r="S1374" i="20" s="1"/>
  <c r="Q1374" i="20"/>
  <c r="N1374" i="20"/>
  <c r="R1373" i="20"/>
  <c r="S1373" i="20" s="1"/>
  <c r="Q1373" i="20"/>
  <c r="N1373" i="20"/>
  <c r="R1372" i="20"/>
  <c r="S1372" i="20" s="1"/>
  <c r="Q1372" i="20"/>
  <c r="N1372" i="20"/>
  <c r="R1371" i="20"/>
  <c r="S1371" i="20" s="1"/>
  <c r="Q1371" i="20"/>
  <c r="N1371" i="20"/>
  <c r="R1370" i="20"/>
  <c r="S1370" i="20" s="1"/>
  <c r="Q1370" i="20"/>
  <c r="N1370" i="20"/>
  <c r="R1369" i="20"/>
  <c r="S1369" i="20" s="1"/>
  <c r="Q1369" i="20"/>
  <c r="N1369" i="20"/>
  <c r="R1368" i="20"/>
  <c r="S1368" i="20" s="1"/>
  <c r="Q1368" i="20"/>
  <c r="N1368" i="20"/>
  <c r="R1367" i="20"/>
  <c r="S1367" i="20" s="1"/>
  <c r="Q1367" i="20"/>
  <c r="N1367" i="20"/>
  <c r="R1366" i="20"/>
  <c r="S1366" i="20" s="1"/>
  <c r="Q1366" i="20"/>
  <c r="N1366" i="20"/>
  <c r="R1365" i="20"/>
  <c r="S1365" i="20" s="1"/>
  <c r="Q1365" i="20"/>
  <c r="N1365" i="20"/>
  <c r="R1364" i="20"/>
  <c r="S1364" i="20" s="1"/>
  <c r="Q1364" i="20"/>
  <c r="N1364" i="20"/>
  <c r="R1363" i="20"/>
  <c r="S1363" i="20" s="1"/>
  <c r="Q1363" i="20"/>
  <c r="N1363" i="20"/>
  <c r="R1362" i="20"/>
  <c r="S1362" i="20" s="1"/>
  <c r="Q1362" i="20"/>
  <c r="N1362" i="20"/>
  <c r="R1361" i="20"/>
  <c r="S1361" i="20" s="1"/>
  <c r="Q1361" i="20"/>
  <c r="N1361" i="20"/>
  <c r="R1360" i="20"/>
  <c r="S1360" i="20" s="1"/>
  <c r="Q1360" i="20"/>
  <c r="N1360" i="20"/>
  <c r="R1359" i="20"/>
  <c r="S1359" i="20" s="1"/>
  <c r="Q1359" i="20"/>
  <c r="N1359" i="20"/>
  <c r="R1358" i="20"/>
  <c r="S1358" i="20" s="1"/>
  <c r="Q1358" i="20"/>
  <c r="N1358" i="20"/>
  <c r="R1357" i="20"/>
  <c r="S1357" i="20" s="1"/>
  <c r="Q1357" i="20"/>
  <c r="N1357" i="20"/>
  <c r="R1356" i="20"/>
  <c r="S1356" i="20" s="1"/>
  <c r="Q1356" i="20"/>
  <c r="N1356" i="20"/>
  <c r="R1355" i="20"/>
  <c r="S1355" i="20" s="1"/>
  <c r="Q1355" i="20"/>
  <c r="N1355" i="20"/>
  <c r="R1354" i="20"/>
  <c r="S1354" i="20" s="1"/>
  <c r="Q1354" i="20"/>
  <c r="N1354" i="20"/>
  <c r="R1353" i="20"/>
  <c r="S1353" i="20" s="1"/>
  <c r="Q1353" i="20"/>
  <c r="N1353" i="20"/>
  <c r="R1352" i="20"/>
  <c r="S1352" i="20" s="1"/>
  <c r="Q1352" i="20"/>
  <c r="N1352" i="20"/>
  <c r="R1351" i="20"/>
  <c r="S1351" i="20" s="1"/>
  <c r="Q1351" i="20"/>
  <c r="N1351" i="20"/>
  <c r="R1350" i="20"/>
  <c r="S1350" i="20" s="1"/>
  <c r="Q1350" i="20"/>
  <c r="N1350" i="20"/>
  <c r="R1349" i="20"/>
  <c r="S1349" i="20" s="1"/>
  <c r="Q1349" i="20"/>
  <c r="N1349" i="20"/>
  <c r="R1348" i="20"/>
  <c r="S1348" i="20" s="1"/>
  <c r="Q1348" i="20"/>
  <c r="N1348" i="20"/>
  <c r="R1347" i="20"/>
  <c r="S1347" i="20" s="1"/>
  <c r="Q1347" i="20"/>
  <c r="N1347" i="20"/>
  <c r="R1346" i="20"/>
  <c r="S1346" i="20" s="1"/>
  <c r="Q1346" i="20"/>
  <c r="N1346" i="20"/>
  <c r="R1345" i="20"/>
  <c r="S1345" i="20" s="1"/>
  <c r="Q1345" i="20"/>
  <c r="N1345" i="20"/>
  <c r="R1344" i="20"/>
  <c r="S1344" i="20" s="1"/>
  <c r="Q1344" i="20"/>
  <c r="N1344" i="20"/>
  <c r="R1343" i="20"/>
  <c r="S1343" i="20" s="1"/>
  <c r="Q1343" i="20"/>
  <c r="N1343" i="20"/>
  <c r="R1342" i="20"/>
  <c r="S1342" i="20" s="1"/>
  <c r="Q1342" i="20"/>
  <c r="N1342" i="20"/>
  <c r="R1341" i="20"/>
  <c r="S1341" i="20" s="1"/>
  <c r="Q1341" i="20"/>
  <c r="N1341" i="20"/>
  <c r="R1340" i="20"/>
  <c r="S1340" i="20" s="1"/>
  <c r="Q1340" i="20"/>
  <c r="N1340" i="20"/>
  <c r="R1339" i="20"/>
  <c r="S1339" i="20" s="1"/>
  <c r="Q1339" i="20"/>
  <c r="N1339" i="20"/>
  <c r="R1338" i="20"/>
  <c r="S1338" i="20" s="1"/>
  <c r="Q1338" i="20"/>
  <c r="N1338" i="20"/>
  <c r="R1337" i="20"/>
  <c r="S1337" i="20" s="1"/>
  <c r="Q1337" i="20"/>
  <c r="N1337" i="20"/>
  <c r="R1336" i="20"/>
  <c r="S1336" i="20" s="1"/>
  <c r="Q1336" i="20"/>
  <c r="N1336" i="20"/>
  <c r="R1335" i="20"/>
  <c r="S1335" i="20" s="1"/>
  <c r="Q1335" i="20"/>
  <c r="N1335" i="20"/>
  <c r="R1334" i="20"/>
  <c r="S1334" i="20" s="1"/>
  <c r="Q1334" i="20"/>
  <c r="N1334" i="20"/>
  <c r="R1333" i="20"/>
  <c r="S1333" i="20" s="1"/>
  <c r="Q1333" i="20"/>
  <c r="N1333" i="20"/>
  <c r="R1332" i="20"/>
  <c r="S1332" i="20" s="1"/>
  <c r="Q1332" i="20"/>
  <c r="N1332" i="20"/>
  <c r="R1331" i="20"/>
  <c r="S1331" i="20" s="1"/>
  <c r="Q1331" i="20"/>
  <c r="N1331" i="20"/>
  <c r="R1330" i="20"/>
  <c r="S1330" i="20" s="1"/>
  <c r="Q1330" i="20"/>
  <c r="N1330" i="20"/>
  <c r="R1329" i="20"/>
  <c r="S1329" i="20" s="1"/>
  <c r="Q1329" i="20"/>
  <c r="N1329" i="20"/>
  <c r="R1328" i="20"/>
  <c r="S1328" i="20" s="1"/>
  <c r="Q1328" i="20"/>
  <c r="N1328" i="20"/>
  <c r="R1327" i="20"/>
  <c r="S1327" i="20" s="1"/>
  <c r="Q1327" i="20"/>
  <c r="N1327" i="20"/>
  <c r="R1326" i="20"/>
  <c r="S1326" i="20" s="1"/>
  <c r="Q1326" i="20"/>
  <c r="N1326" i="20"/>
  <c r="R1325" i="20"/>
  <c r="S1325" i="20" s="1"/>
  <c r="Q1325" i="20"/>
  <c r="N1325" i="20"/>
  <c r="R1324" i="20"/>
  <c r="S1324" i="20" s="1"/>
  <c r="Q1324" i="20"/>
  <c r="N1324" i="20"/>
  <c r="R1323" i="20"/>
  <c r="S1323" i="20" s="1"/>
  <c r="Q1323" i="20"/>
  <c r="N1323" i="20"/>
  <c r="R1322" i="20"/>
  <c r="S1322" i="20" s="1"/>
  <c r="Q1322" i="20"/>
  <c r="N1322" i="20"/>
  <c r="R1321" i="20"/>
  <c r="S1321" i="20" s="1"/>
  <c r="Q1321" i="20"/>
  <c r="N1321" i="20"/>
  <c r="R1320" i="20"/>
  <c r="S1320" i="20" s="1"/>
  <c r="Q1320" i="20"/>
  <c r="N1320" i="20"/>
  <c r="R1319" i="20"/>
  <c r="S1319" i="20" s="1"/>
  <c r="Q1319" i="20"/>
  <c r="N1319" i="20"/>
  <c r="R1318" i="20"/>
  <c r="S1318" i="20" s="1"/>
  <c r="Q1318" i="20"/>
  <c r="N1318" i="20"/>
  <c r="R1317" i="20"/>
  <c r="S1317" i="20" s="1"/>
  <c r="Q1317" i="20"/>
  <c r="N1317" i="20"/>
  <c r="R1316" i="20"/>
  <c r="S1316" i="20" s="1"/>
  <c r="Q1316" i="20"/>
  <c r="N1316" i="20"/>
  <c r="R1315" i="20"/>
  <c r="S1315" i="20" s="1"/>
  <c r="Q1315" i="20"/>
  <c r="N1315" i="20"/>
  <c r="R1314" i="20"/>
  <c r="S1314" i="20" s="1"/>
  <c r="Q1314" i="20"/>
  <c r="N1314" i="20"/>
  <c r="R1313" i="20"/>
  <c r="S1313" i="20" s="1"/>
  <c r="Q1313" i="20"/>
  <c r="N1313" i="20"/>
  <c r="R1312" i="20"/>
  <c r="S1312" i="20" s="1"/>
  <c r="Q1312" i="20"/>
  <c r="N1312" i="20"/>
  <c r="R1311" i="20"/>
  <c r="S1311" i="20" s="1"/>
  <c r="Q1311" i="20"/>
  <c r="N1311" i="20"/>
  <c r="R1310" i="20"/>
  <c r="S1310" i="20" s="1"/>
  <c r="Q1310" i="20"/>
  <c r="N1310" i="20"/>
  <c r="R1309" i="20"/>
  <c r="S1309" i="20" s="1"/>
  <c r="Q1309" i="20"/>
  <c r="N1309" i="20"/>
  <c r="R1308" i="20"/>
  <c r="S1308" i="20" s="1"/>
  <c r="Q1308" i="20"/>
  <c r="N1308" i="20"/>
  <c r="R1307" i="20"/>
  <c r="S1307" i="20" s="1"/>
  <c r="Q1307" i="20"/>
  <c r="N1307" i="20"/>
  <c r="R1306" i="20"/>
  <c r="S1306" i="20" s="1"/>
  <c r="Q1306" i="20"/>
  <c r="N1306" i="20"/>
  <c r="R1305" i="20"/>
  <c r="S1305" i="20" s="1"/>
  <c r="Q1305" i="20"/>
  <c r="N1305" i="20"/>
  <c r="R1304" i="20"/>
  <c r="S1304" i="20" s="1"/>
  <c r="Q1304" i="20"/>
  <c r="N1304" i="20"/>
  <c r="R1303" i="20"/>
  <c r="S1303" i="20" s="1"/>
  <c r="Q1303" i="20"/>
  <c r="N1303" i="20"/>
  <c r="R1302" i="20"/>
  <c r="S1302" i="20" s="1"/>
  <c r="Q1302" i="20"/>
  <c r="N1302" i="20"/>
  <c r="R1301" i="20"/>
  <c r="S1301" i="20" s="1"/>
  <c r="Q1301" i="20"/>
  <c r="N1301" i="20"/>
  <c r="R1300" i="20"/>
  <c r="S1300" i="20" s="1"/>
  <c r="Q1300" i="20"/>
  <c r="N1300" i="20"/>
  <c r="R1299" i="20"/>
  <c r="S1299" i="20" s="1"/>
  <c r="Q1299" i="20"/>
  <c r="N1299" i="20"/>
  <c r="R1298" i="20"/>
  <c r="S1298" i="20" s="1"/>
  <c r="Q1298" i="20"/>
  <c r="N1298" i="20"/>
  <c r="R1297" i="20"/>
  <c r="S1297" i="20" s="1"/>
  <c r="Q1297" i="20"/>
  <c r="N1297" i="20"/>
  <c r="R1296" i="20"/>
  <c r="S1296" i="20" s="1"/>
  <c r="Q1296" i="20"/>
  <c r="N1296" i="20"/>
  <c r="R1295" i="20"/>
  <c r="S1295" i="20" s="1"/>
  <c r="Q1295" i="20"/>
  <c r="N1295" i="20"/>
  <c r="R1294" i="20"/>
  <c r="S1294" i="20" s="1"/>
  <c r="Q1294" i="20"/>
  <c r="N1294" i="20"/>
  <c r="R1293" i="20"/>
  <c r="S1293" i="20" s="1"/>
  <c r="Q1293" i="20"/>
  <c r="N1293" i="20"/>
  <c r="R1292" i="20"/>
  <c r="S1292" i="20" s="1"/>
  <c r="Q1292" i="20"/>
  <c r="N1292" i="20"/>
  <c r="R1291" i="20"/>
  <c r="S1291" i="20" s="1"/>
  <c r="Q1291" i="20"/>
  <c r="N1291" i="20"/>
  <c r="R1290" i="20"/>
  <c r="S1290" i="20"/>
  <c r="Q1290" i="20"/>
  <c r="N1290" i="20"/>
  <c r="R1289" i="20"/>
  <c r="S1289" i="20" s="1"/>
  <c r="Q1289" i="20"/>
  <c r="N1289" i="20"/>
  <c r="R1288" i="20"/>
  <c r="S1288" i="20" s="1"/>
  <c r="Q1288" i="20"/>
  <c r="N1288" i="20"/>
  <c r="R1287" i="20"/>
  <c r="S1287" i="20" s="1"/>
  <c r="Q1287" i="20"/>
  <c r="N1287" i="20"/>
  <c r="R1286" i="20"/>
  <c r="S1286" i="20" s="1"/>
  <c r="Q1286" i="20"/>
  <c r="N1286" i="20"/>
  <c r="R1285" i="20"/>
  <c r="S1285" i="20" s="1"/>
  <c r="Q1285" i="20"/>
  <c r="N1285" i="20"/>
  <c r="R1284" i="20"/>
  <c r="S1284" i="20" s="1"/>
  <c r="Q1284" i="20"/>
  <c r="N1284" i="20"/>
  <c r="R1283" i="20"/>
  <c r="S1283" i="20" s="1"/>
  <c r="Q1283" i="20"/>
  <c r="N1283" i="20"/>
  <c r="R1282" i="20"/>
  <c r="S1282" i="20"/>
  <c r="Q1282" i="20"/>
  <c r="N1282" i="20"/>
  <c r="R1281" i="20"/>
  <c r="S1281" i="20" s="1"/>
  <c r="Q1281" i="20"/>
  <c r="N1281" i="20"/>
  <c r="R1280" i="20"/>
  <c r="S1280" i="20" s="1"/>
  <c r="Q1280" i="20"/>
  <c r="N1280" i="20"/>
  <c r="R1279" i="20"/>
  <c r="S1279" i="20" s="1"/>
  <c r="Q1279" i="20"/>
  <c r="N1279" i="20"/>
  <c r="R1278" i="20"/>
  <c r="S1278" i="20" s="1"/>
  <c r="Q1278" i="20"/>
  <c r="N1278" i="20"/>
  <c r="R1277" i="20"/>
  <c r="S1277" i="20" s="1"/>
  <c r="Q1277" i="20"/>
  <c r="N1277" i="20"/>
  <c r="R1276" i="20"/>
  <c r="S1276" i="20" s="1"/>
  <c r="Q1276" i="20"/>
  <c r="N1276" i="20"/>
  <c r="R1275" i="20"/>
  <c r="S1275" i="20" s="1"/>
  <c r="Q1275" i="20"/>
  <c r="N1275" i="20"/>
  <c r="R1274" i="20"/>
  <c r="S1274" i="20"/>
  <c r="Q1274" i="20"/>
  <c r="N1274" i="20"/>
  <c r="R1273" i="20"/>
  <c r="S1273" i="20" s="1"/>
  <c r="Q1273" i="20"/>
  <c r="N1273" i="20"/>
  <c r="R1272" i="20"/>
  <c r="S1272" i="20" s="1"/>
  <c r="Q1272" i="20"/>
  <c r="N1272" i="20"/>
  <c r="R1271" i="20"/>
  <c r="S1271" i="20" s="1"/>
  <c r="Q1271" i="20"/>
  <c r="N1271" i="20"/>
  <c r="R1270" i="20"/>
  <c r="S1270" i="20" s="1"/>
  <c r="Q1270" i="20"/>
  <c r="N1270" i="20"/>
  <c r="R1269" i="20"/>
  <c r="S1269" i="20" s="1"/>
  <c r="Q1269" i="20"/>
  <c r="N1269" i="20"/>
  <c r="R1268" i="20"/>
  <c r="S1268" i="20" s="1"/>
  <c r="Q1268" i="20"/>
  <c r="N1268" i="20"/>
  <c r="R1267" i="20"/>
  <c r="S1267" i="20" s="1"/>
  <c r="Q1267" i="20"/>
  <c r="N1267" i="20"/>
  <c r="R1266" i="20"/>
  <c r="S1266" i="20"/>
  <c r="Q1266" i="20"/>
  <c r="N1266" i="20"/>
  <c r="R1265" i="20"/>
  <c r="S1265" i="20" s="1"/>
  <c r="Q1265" i="20"/>
  <c r="N1265" i="20"/>
  <c r="R1264" i="20"/>
  <c r="S1264" i="20" s="1"/>
  <c r="Q1264" i="20"/>
  <c r="N1264" i="20"/>
  <c r="R1263" i="20"/>
  <c r="S1263" i="20" s="1"/>
  <c r="Q1263" i="20"/>
  <c r="N1263" i="20"/>
  <c r="R1262" i="20"/>
  <c r="S1262" i="20"/>
  <c r="Q1262" i="20"/>
  <c r="N1262" i="20"/>
  <c r="R1261" i="20"/>
  <c r="S1261" i="20" s="1"/>
  <c r="Q1261" i="20"/>
  <c r="N1261" i="20"/>
  <c r="R1260" i="20"/>
  <c r="S1260" i="20" s="1"/>
  <c r="Q1260" i="20"/>
  <c r="N1260" i="20"/>
  <c r="R1259" i="20"/>
  <c r="S1259" i="20" s="1"/>
  <c r="Q1259" i="20"/>
  <c r="N1259" i="20"/>
  <c r="R1258" i="20"/>
  <c r="S1258" i="20"/>
  <c r="Q1258" i="20"/>
  <c r="N1258" i="20"/>
  <c r="R1257" i="20"/>
  <c r="S1257" i="20" s="1"/>
  <c r="Q1257" i="20"/>
  <c r="N1257" i="20"/>
  <c r="R1256" i="20"/>
  <c r="S1256" i="20" s="1"/>
  <c r="Q1256" i="20"/>
  <c r="N1256" i="20"/>
  <c r="R1255" i="20"/>
  <c r="S1255" i="20" s="1"/>
  <c r="Q1255" i="20"/>
  <c r="N1255" i="20"/>
  <c r="R1254" i="20"/>
  <c r="S1254" i="20" s="1"/>
  <c r="Q1254" i="20"/>
  <c r="N1254" i="20"/>
  <c r="R1253" i="20"/>
  <c r="S1253" i="20" s="1"/>
  <c r="Q1253" i="20"/>
  <c r="N1253" i="20"/>
  <c r="R1252" i="20"/>
  <c r="S1252" i="20" s="1"/>
  <c r="Q1252" i="20"/>
  <c r="N1252" i="20"/>
  <c r="R1251" i="20"/>
  <c r="S1251" i="20" s="1"/>
  <c r="Q1251" i="20"/>
  <c r="N1251" i="20"/>
  <c r="R1250" i="20"/>
  <c r="S1250" i="20"/>
  <c r="Q1250" i="20"/>
  <c r="N1250" i="20"/>
  <c r="R1249" i="20"/>
  <c r="S1249" i="20" s="1"/>
  <c r="Q1249" i="20"/>
  <c r="N1249" i="20"/>
  <c r="R1248" i="20"/>
  <c r="S1248" i="20" s="1"/>
  <c r="Q1248" i="20"/>
  <c r="N1248" i="20"/>
  <c r="R1247" i="20"/>
  <c r="S1247" i="20" s="1"/>
  <c r="Q1247" i="20"/>
  <c r="N1247" i="20"/>
  <c r="R1246" i="20"/>
  <c r="S1246" i="20"/>
  <c r="Q1246" i="20"/>
  <c r="N1246" i="20"/>
  <c r="R1245" i="20"/>
  <c r="S1245" i="20" s="1"/>
  <c r="Q1245" i="20"/>
  <c r="N1245" i="20"/>
  <c r="R1244" i="20"/>
  <c r="S1244" i="20" s="1"/>
  <c r="Q1244" i="20"/>
  <c r="N1244" i="20"/>
  <c r="R1243" i="20"/>
  <c r="S1243" i="20" s="1"/>
  <c r="Q1243" i="20"/>
  <c r="N1243" i="20"/>
  <c r="R1242" i="20"/>
  <c r="S1242" i="20"/>
  <c r="Q1242" i="20"/>
  <c r="N1242" i="20"/>
  <c r="R1241" i="20"/>
  <c r="S1241" i="20" s="1"/>
  <c r="Q1241" i="20"/>
  <c r="N1241" i="20"/>
  <c r="R1240" i="20"/>
  <c r="S1240" i="20" s="1"/>
  <c r="Q1240" i="20"/>
  <c r="N1240" i="20"/>
  <c r="R1239" i="20"/>
  <c r="S1239" i="20" s="1"/>
  <c r="Q1239" i="20"/>
  <c r="N1239" i="20"/>
  <c r="R1238" i="20"/>
  <c r="S1238" i="20" s="1"/>
  <c r="Q1238" i="20"/>
  <c r="N1238" i="20"/>
  <c r="R1237" i="20"/>
  <c r="S1237" i="20" s="1"/>
  <c r="Q1237" i="20"/>
  <c r="N1237" i="20"/>
  <c r="R1236" i="20"/>
  <c r="S1236" i="20" s="1"/>
  <c r="Q1236" i="20"/>
  <c r="N1236" i="20"/>
  <c r="R1235" i="20"/>
  <c r="S1235" i="20" s="1"/>
  <c r="Q1235" i="20"/>
  <c r="N1235" i="20"/>
  <c r="R1234" i="20"/>
  <c r="S1234" i="20"/>
  <c r="Q1234" i="20"/>
  <c r="N1234" i="20"/>
  <c r="R1233" i="20"/>
  <c r="S1233" i="20" s="1"/>
  <c r="Q1233" i="20"/>
  <c r="N1233" i="20"/>
  <c r="R1232" i="20"/>
  <c r="S1232" i="20" s="1"/>
  <c r="Q1232" i="20"/>
  <c r="N1232" i="20"/>
  <c r="R1231" i="20"/>
  <c r="S1231" i="20" s="1"/>
  <c r="Q1231" i="20"/>
  <c r="N1231" i="20"/>
  <c r="R1230" i="20"/>
  <c r="S1230" i="20"/>
  <c r="Q1230" i="20"/>
  <c r="N1230" i="20"/>
  <c r="R1229" i="20"/>
  <c r="S1229" i="20" s="1"/>
  <c r="Q1229" i="20"/>
  <c r="N1229" i="20"/>
  <c r="R1228" i="20"/>
  <c r="S1228" i="20" s="1"/>
  <c r="Q1228" i="20"/>
  <c r="N1228" i="20"/>
  <c r="R1227" i="20"/>
  <c r="S1227" i="20" s="1"/>
  <c r="Q1227" i="20"/>
  <c r="N1227" i="20"/>
  <c r="R1226" i="20"/>
  <c r="S1226" i="20"/>
  <c r="Q1226" i="20"/>
  <c r="N1226" i="20"/>
  <c r="R1225" i="20"/>
  <c r="S1225" i="20" s="1"/>
  <c r="Q1225" i="20"/>
  <c r="N1225" i="20"/>
  <c r="R1224" i="20"/>
  <c r="S1224" i="20" s="1"/>
  <c r="Q1224" i="20"/>
  <c r="N1224" i="20"/>
  <c r="R1223" i="20"/>
  <c r="S1223" i="20" s="1"/>
  <c r="Q1223" i="20"/>
  <c r="N1223" i="20"/>
  <c r="R1222" i="20"/>
  <c r="S1222" i="20" s="1"/>
  <c r="Q1222" i="20"/>
  <c r="N1222" i="20"/>
  <c r="R1221" i="20"/>
  <c r="S1221" i="20" s="1"/>
  <c r="Q1221" i="20"/>
  <c r="N1221" i="20"/>
  <c r="R1220" i="20"/>
  <c r="S1220" i="20" s="1"/>
  <c r="Q1220" i="20"/>
  <c r="N1220" i="20"/>
  <c r="R1219" i="20"/>
  <c r="S1219" i="20" s="1"/>
  <c r="Q1219" i="20"/>
  <c r="N1219" i="20"/>
  <c r="R1218" i="20"/>
  <c r="S1218" i="20"/>
  <c r="Q1218" i="20"/>
  <c r="N1218" i="20"/>
  <c r="R1217" i="20"/>
  <c r="S1217" i="20" s="1"/>
  <c r="Q1217" i="20"/>
  <c r="N1217" i="20"/>
  <c r="R1216" i="20"/>
  <c r="S1216" i="20" s="1"/>
  <c r="Q1216" i="20"/>
  <c r="N1216" i="20"/>
  <c r="R1215" i="20"/>
  <c r="S1215" i="20" s="1"/>
  <c r="Q1215" i="20"/>
  <c r="N1215" i="20"/>
  <c r="R1214" i="20"/>
  <c r="S1214" i="20"/>
  <c r="Q1214" i="20"/>
  <c r="N1214" i="20"/>
  <c r="R1213" i="20"/>
  <c r="S1213" i="20" s="1"/>
  <c r="Q1213" i="20"/>
  <c r="N1213" i="20"/>
  <c r="R1212" i="20"/>
  <c r="S1212" i="20" s="1"/>
  <c r="Q1212" i="20"/>
  <c r="N1212" i="20"/>
  <c r="R1211" i="20"/>
  <c r="S1211" i="20" s="1"/>
  <c r="Q1211" i="20"/>
  <c r="N1211" i="20"/>
  <c r="R1210" i="20"/>
  <c r="S1210" i="20"/>
  <c r="Q1210" i="20"/>
  <c r="N1210" i="20"/>
  <c r="R1209" i="20"/>
  <c r="S1209" i="20" s="1"/>
  <c r="Q1209" i="20"/>
  <c r="N1209" i="20"/>
  <c r="R1208" i="20"/>
  <c r="S1208" i="20" s="1"/>
  <c r="Q1208" i="20"/>
  <c r="N1208" i="20"/>
  <c r="R1207" i="20"/>
  <c r="S1207" i="20" s="1"/>
  <c r="Q1207" i="20"/>
  <c r="N1207" i="20"/>
  <c r="R1206" i="20"/>
  <c r="S1206" i="20" s="1"/>
  <c r="Q1206" i="20"/>
  <c r="N1206" i="20"/>
  <c r="R1205" i="20"/>
  <c r="S1205" i="20" s="1"/>
  <c r="Q1205" i="20"/>
  <c r="N1205" i="20"/>
  <c r="R1204" i="20"/>
  <c r="S1204" i="20" s="1"/>
  <c r="Q1204" i="20"/>
  <c r="N1204" i="20"/>
  <c r="R1203" i="20"/>
  <c r="S1203" i="20" s="1"/>
  <c r="Q1203" i="20"/>
  <c r="N1203" i="20"/>
  <c r="R1202" i="20"/>
  <c r="S1202" i="20"/>
  <c r="Q1202" i="20"/>
  <c r="N1202" i="20"/>
  <c r="R1201" i="20"/>
  <c r="S1201" i="20" s="1"/>
  <c r="Q1201" i="20"/>
  <c r="N1201" i="20"/>
  <c r="R1200" i="20"/>
  <c r="S1200" i="20" s="1"/>
  <c r="Q1200" i="20"/>
  <c r="N1200" i="20"/>
  <c r="R1199" i="20"/>
  <c r="S1199" i="20" s="1"/>
  <c r="Q1199" i="20"/>
  <c r="N1199" i="20"/>
  <c r="R1198" i="20"/>
  <c r="S1198" i="20"/>
  <c r="Q1198" i="20"/>
  <c r="N1198" i="20"/>
  <c r="R1197" i="20"/>
  <c r="S1197" i="20" s="1"/>
  <c r="Q1197" i="20"/>
  <c r="N1197" i="20"/>
  <c r="R1196" i="20"/>
  <c r="S1196" i="20" s="1"/>
  <c r="Q1196" i="20"/>
  <c r="N1196" i="20"/>
  <c r="R1195" i="20"/>
  <c r="S1195" i="20" s="1"/>
  <c r="Q1195" i="20"/>
  <c r="N1195" i="20"/>
  <c r="R1194" i="20"/>
  <c r="S1194" i="20"/>
  <c r="Q1194" i="20"/>
  <c r="N1194" i="20"/>
  <c r="R1193" i="20"/>
  <c r="S1193" i="20" s="1"/>
  <c r="Q1193" i="20"/>
  <c r="N1193" i="20"/>
  <c r="R1192" i="20"/>
  <c r="S1192" i="20" s="1"/>
  <c r="Q1192" i="20"/>
  <c r="N1192" i="20"/>
  <c r="R1191" i="20"/>
  <c r="S1191" i="20" s="1"/>
  <c r="Q1191" i="20"/>
  <c r="N1191" i="20"/>
  <c r="R1190" i="20"/>
  <c r="S1190" i="20" s="1"/>
  <c r="Q1190" i="20"/>
  <c r="N1190" i="20"/>
  <c r="R1189" i="20"/>
  <c r="S1189" i="20" s="1"/>
  <c r="Q1189" i="20"/>
  <c r="N1189" i="20"/>
  <c r="R1188" i="20"/>
  <c r="S1188" i="20" s="1"/>
  <c r="Q1188" i="20"/>
  <c r="N1188" i="20"/>
  <c r="R1187" i="20"/>
  <c r="S1187" i="20" s="1"/>
  <c r="Q1187" i="20"/>
  <c r="N1187" i="20"/>
  <c r="R1186" i="20"/>
  <c r="S1186" i="20"/>
  <c r="Q1186" i="20"/>
  <c r="N1186" i="20"/>
  <c r="R1185" i="20"/>
  <c r="S1185" i="20" s="1"/>
  <c r="Q1185" i="20"/>
  <c r="N1185" i="20"/>
  <c r="R1184" i="20"/>
  <c r="S1184" i="20" s="1"/>
  <c r="Q1184" i="20"/>
  <c r="N1184" i="20"/>
  <c r="R1183" i="20"/>
  <c r="S1183" i="20" s="1"/>
  <c r="Q1183" i="20"/>
  <c r="N1183" i="20"/>
  <c r="R1182" i="20"/>
  <c r="S1182" i="20"/>
  <c r="Q1182" i="20"/>
  <c r="N1182" i="20"/>
  <c r="R1181" i="20"/>
  <c r="S1181" i="20" s="1"/>
  <c r="Q1181" i="20"/>
  <c r="N1181" i="20"/>
  <c r="R1180" i="20"/>
  <c r="S1180" i="20" s="1"/>
  <c r="Q1180" i="20"/>
  <c r="N1180" i="20"/>
  <c r="R1179" i="20"/>
  <c r="S1179" i="20" s="1"/>
  <c r="Q1179" i="20"/>
  <c r="N1179" i="20"/>
  <c r="R1178" i="20"/>
  <c r="S1178" i="20"/>
  <c r="Q1178" i="20"/>
  <c r="N1178" i="20"/>
  <c r="R1177" i="20"/>
  <c r="S1177" i="20" s="1"/>
  <c r="Q1177" i="20"/>
  <c r="N1177" i="20"/>
  <c r="R1176" i="20"/>
  <c r="S1176" i="20" s="1"/>
  <c r="Q1176" i="20"/>
  <c r="N1176" i="20"/>
  <c r="R1175" i="20"/>
  <c r="S1175" i="20" s="1"/>
  <c r="Q1175" i="20"/>
  <c r="N1175" i="20"/>
  <c r="R1174" i="20"/>
  <c r="S1174" i="20" s="1"/>
  <c r="Q1174" i="20"/>
  <c r="N1174" i="20"/>
  <c r="R1173" i="20"/>
  <c r="S1173" i="20" s="1"/>
  <c r="Q1173" i="20"/>
  <c r="N1173" i="20"/>
  <c r="R1172" i="20"/>
  <c r="S1172" i="20" s="1"/>
  <c r="Q1172" i="20"/>
  <c r="N1172" i="20"/>
  <c r="R1171" i="20"/>
  <c r="S1171" i="20" s="1"/>
  <c r="Q1171" i="20"/>
  <c r="N1171" i="20"/>
  <c r="R1170" i="20"/>
  <c r="S1170" i="20"/>
  <c r="Q1170" i="20"/>
  <c r="N1170" i="20"/>
  <c r="R1169" i="20"/>
  <c r="S1169" i="20" s="1"/>
  <c r="Q1169" i="20"/>
  <c r="N1169" i="20"/>
  <c r="R1168" i="20"/>
  <c r="S1168" i="20" s="1"/>
  <c r="Q1168" i="20"/>
  <c r="N1168" i="20"/>
  <c r="R1167" i="20"/>
  <c r="S1167" i="20" s="1"/>
  <c r="Q1167" i="20"/>
  <c r="N1167" i="20"/>
  <c r="R1166" i="20"/>
  <c r="S1166" i="20"/>
  <c r="Q1166" i="20"/>
  <c r="N1166" i="20"/>
  <c r="R1165" i="20"/>
  <c r="S1165" i="20" s="1"/>
  <c r="Q1165" i="20"/>
  <c r="N1165" i="20"/>
  <c r="R1164" i="20"/>
  <c r="S1164" i="20" s="1"/>
  <c r="Q1164" i="20"/>
  <c r="N1164" i="20"/>
  <c r="R1163" i="20"/>
  <c r="S1163" i="20" s="1"/>
  <c r="Q1163" i="20"/>
  <c r="N1163" i="20"/>
  <c r="R1162" i="20"/>
  <c r="S1162" i="20"/>
  <c r="Q1162" i="20"/>
  <c r="N1162" i="20"/>
  <c r="R1161" i="20"/>
  <c r="S1161" i="20" s="1"/>
  <c r="Q1161" i="20"/>
  <c r="N1161" i="20"/>
  <c r="R1160" i="20"/>
  <c r="S1160" i="20" s="1"/>
  <c r="Q1160" i="20"/>
  <c r="N1160" i="20"/>
  <c r="R1159" i="20"/>
  <c r="S1159" i="20" s="1"/>
  <c r="Q1159" i="20"/>
  <c r="N1159" i="20"/>
  <c r="R1158" i="20"/>
  <c r="S1158" i="20" s="1"/>
  <c r="Q1158" i="20"/>
  <c r="N1158" i="20"/>
  <c r="R1157" i="20"/>
  <c r="S1157" i="20" s="1"/>
  <c r="Q1157" i="20"/>
  <c r="N1157" i="20"/>
  <c r="R1156" i="20"/>
  <c r="S1156" i="20" s="1"/>
  <c r="Q1156" i="20"/>
  <c r="N1156" i="20"/>
  <c r="R1155" i="20"/>
  <c r="S1155" i="20" s="1"/>
  <c r="Q1155" i="20"/>
  <c r="N1155" i="20"/>
  <c r="R1154" i="20"/>
  <c r="S1154" i="20"/>
  <c r="Q1154" i="20"/>
  <c r="N1154" i="20"/>
  <c r="R1153" i="20"/>
  <c r="S1153" i="20" s="1"/>
  <c r="Q1153" i="20"/>
  <c r="N1153" i="20"/>
  <c r="R1152" i="20"/>
  <c r="S1152" i="20" s="1"/>
  <c r="Q1152" i="20"/>
  <c r="N1152" i="20"/>
  <c r="R1151" i="20"/>
  <c r="S1151" i="20" s="1"/>
  <c r="Q1151" i="20"/>
  <c r="N1151" i="20"/>
  <c r="R1150" i="20"/>
  <c r="S1150" i="20"/>
  <c r="Q1150" i="20"/>
  <c r="N1150" i="20"/>
  <c r="R1149" i="20"/>
  <c r="S1149" i="20" s="1"/>
  <c r="Q1149" i="20"/>
  <c r="N1149" i="20"/>
  <c r="R1148" i="20"/>
  <c r="S1148" i="20" s="1"/>
  <c r="Q1148" i="20"/>
  <c r="N1148" i="20"/>
  <c r="R1147" i="20"/>
  <c r="S1147" i="20" s="1"/>
  <c r="Q1147" i="20"/>
  <c r="N1147" i="20"/>
  <c r="R1146" i="20"/>
  <c r="S1146" i="20"/>
  <c r="Q1146" i="20"/>
  <c r="N1146" i="20"/>
  <c r="R1145" i="20"/>
  <c r="S1145" i="20" s="1"/>
  <c r="Q1145" i="20"/>
  <c r="N1145" i="20"/>
  <c r="R1144" i="20"/>
  <c r="S1144" i="20" s="1"/>
  <c r="Q1144" i="20"/>
  <c r="N1144" i="20"/>
  <c r="R1143" i="20"/>
  <c r="S1143" i="20" s="1"/>
  <c r="Q1143" i="20"/>
  <c r="N1143" i="20"/>
  <c r="R1142" i="20"/>
  <c r="S1142" i="20" s="1"/>
  <c r="Q1142" i="20"/>
  <c r="N1142" i="20"/>
  <c r="R1141" i="20"/>
  <c r="S1141" i="20" s="1"/>
  <c r="Q1141" i="20"/>
  <c r="N1141" i="20"/>
  <c r="R1140" i="20"/>
  <c r="S1140" i="20" s="1"/>
  <c r="Q1140" i="20"/>
  <c r="N1140" i="20"/>
  <c r="R1139" i="20"/>
  <c r="S1139" i="20" s="1"/>
  <c r="Q1139" i="20"/>
  <c r="N1139" i="20"/>
  <c r="R1138" i="20"/>
  <c r="S1138" i="20"/>
  <c r="Q1138" i="20"/>
  <c r="N1138" i="20"/>
  <c r="R1137" i="20"/>
  <c r="S1137" i="20" s="1"/>
  <c r="Q1137" i="20"/>
  <c r="N1137" i="20"/>
  <c r="R1136" i="20"/>
  <c r="S1136" i="20" s="1"/>
  <c r="Q1136" i="20"/>
  <c r="N1136" i="20"/>
  <c r="R1135" i="20"/>
  <c r="S1135" i="20" s="1"/>
  <c r="Q1135" i="20"/>
  <c r="N1135" i="20"/>
  <c r="R1134" i="20"/>
  <c r="S1134" i="20"/>
  <c r="Q1134" i="20"/>
  <c r="N1134" i="20"/>
  <c r="R1133" i="20"/>
  <c r="S1133" i="20" s="1"/>
  <c r="Q1133" i="20"/>
  <c r="N1133" i="20"/>
  <c r="R1132" i="20"/>
  <c r="S1132" i="20" s="1"/>
  <c r="Q1132" i="20"/>
  <c r="N1132" i="20"/>
  <c r="R1131" i="20"/>
  <c r="S1131" i="20" s="1"/>
  <c r="Q1131" i="20"/>
  <c r="N1131" i="20"/>
  <c r="R1130" i="20"/>
  <c r="S1130" i="20"/>
  <c r="Q1130" i="20"/>
  <c r="N1130" i="20"/>
  <c r="R1129" i="20"/>
  <c r="S1129" i="20" s="1"/>
  <c r="Q1129" i="20"/>
  <c r="N1129" i="20"/>
  <c r="R1128" i="20"/>
  <c r="S1128" i="20" s="1"/>
  <c r="Q1128" i="20"/>
  <c r="N1128" i="20"/>
  <c r="R1127" i="20"/>
  <c r="S1127" i="20" s="1"/>
  <c r="Q1127" i="20"/>
  <c r="N1127" i="20"/>
  <c r="R1126" i="20"/>
  <c r="S1126" i="20" s="1"/>
  <c r="Q1126" i="20"/>
  <c r="N1126" i="20"/>
  <c r="R1125" i="20"/>
  <c r="S1125" i="20" s="1"/>
  <c r="Q1125" i="20"/>
  <c r="N1125" i="20"/>
  <c r="R1124" i="20"/>
  <c r="S1124" i="20" s="1"/>
  <c r="Q1124" i="20"/>
  <c r="N1124" i="20"/>
  <c r="R1123" i="20"/>
  <c r="S1123" i="20" s="1"/>
  <c r="Q1123" i="20"/>
  <c r="N1123" i="20"/>
  <c r="R1122" i="20"/>
  <c r="S1122" i="20"/>
  <c r="Q1122" i="20"/>
  <c r="N1122" i="20"/>
  <c r="R1121" i="20"/>
  <c r="S1121" i="20" s="1"/>
  <c r="Q1121" i="20"/>
  <c r="N1121" i="20"/>
  <c r="R1120" i="20"/>
  <c r="S1120" i="20" s="1"/>
  <c r="Q1120" i="20"/>
  <c r="N1120" i="20"/>
  <c r="R1119" i="20"/>
  <c r="S1119" i="20" s="1"/>
  <c r="Q1119" i="20"/>
  <c r="N1119" i="20"/>
  <c r="R1118" i="20"/>
  <c r="S1118" i="20"/>
  <c r="Q1118" i="20"/>
  <c r="N1118" i="20"/>
  <c r="R1117" i="20"/>
  <c r="S1117" i="20" s="1"/>
  <c r="Q1117" i="20"/>
  <c r="N1117" i="20"/>
  <c r="R1116" i="20"/>
  <c r="S1116" i="20" s="1"/>
  <c r="Q1116" i="20"/>
  <c r="N1116" i="20"/>
  <c r="R1115" i="20"/>
  <c r="S1115" i="20" s="1"/>
  <c r="Q1115" i="20"/>
  <c r="N1115" i="20"/>
  <c r="R1114" i="20"/>
  <c r="S1114" i="20"/>
  <c r="Q1114" i="20"/>
  <c r="N1114" i="20"/>
  <c r="R1113" i="20"/>
  <c r="S1113" i="20" s="1"/>
  <c r="Q1113" i="20"/>
  <c r="N1113" i="20"/>
  <c r="R1112" i="20"/>
  <c r="S1112" i="20" s="1"/>
  <c r="Q1112" i="20"/>
  <c r="N1112" i="20"/>
  <c r="R1111" i="20"/>
  <c r="S1111" i="20" s="1"/>
  <c r="Q1111" i="20"/>
  <c r="N1111" i="20"/>
  <c r="R1110" i="20"/>
  <c r="S1110" i="20" s="1"/>
  <c r="Q1110" i="20"/>
  <c r="N1110" i="20"/>
  <c r="R1109" i="20"/>
  <c r="S1109" i="20" s="1"/>
  <c r="Q1109" i="20"/>
  <c r="N1109" i="20"/>
  <c r="R1108" i="20"/>
  <c r="S1108" i="20" s="1"/>
  <c r="Q1108" i="20"/>
  <c r="N1108" i="20"/>
  <c r="R1107" i="20"/>
  <c r="S1107" i="20" s="1"/>
  <c r="Q1107" i="20"/>
  <c r="N1107" i="20"/>
  <c r="R1106" i="20"/>
  <c r="S1106" i="20"/>
  <c r="Q1106" i="20"/>
  <c r="N1106" i="20"/>
  <c r="R1105" i="20"/>
  <c r="S1105" i="20" s="1"/>
  <c r="Q1105" i="20"/>
  <c r="N1105" i="20"/>
  <c r="R1104" i="20"/>
  <c r="S1104" i="20" s="1"/>
  <c r="Q1104" i="20"/>
  <c r="N1104" i="20"/>
  <c r="R1103" i="20"/>
  <c r="S1103" i="20" s="1"/>
  <c r="Q1103" i="20"/>
  <c r="N1103" i="20"/>
  <c r="R1102" i="20"/>
  <c r="S1102" i="20"/>
  <c r="Q1102" i="20"/>
  <c r="N1102" i="20"/>
  <c r="R1101" i="20"/>
  <c r="S1101" i="20" s="1"/>
  <c r="Q1101" i="20"/>
  <c r="N1101" i="20"/>
  <c r="R1100" i="20"/>
  <c r="S1100" i="20" s="1"/>
  <c r="Q1100" i="20"/>
  <c r="N1100" i="20"/>
  <c r="R1099" i="20"/>
  <c r="S1099" i="20" s="1"/>
  <c r="Q1099" i="20"/>
  <c r="N1099" i="20"/>
  <c r="R1098" i="20"/>
  <c r="S1098" i="20"/>
  <c r="Q1098" i="20"/>
  <c r="N1098" i="20"/>
  <c r="R1097" i="20"/>
  <c r="S1097" i="20" s="1"/>
  <c r="Q1097" i="20"/>
  <c r="N1097" i="20"/>
  <c r="R1096" i="20"/>
  <c r="S1096" i="20" s="1"/>
  <c r="Q1096" i="20"/>
  <c r="N1096" i="20"/>
  <c r="R1095" i="20"/>
  <c r="S1095" i="20" s="1"/>
  <c r="Q1095" i="20"/>
  <c r="N1095" i="20"/>
  <c r="R1094" i="20"/>
  <c r="S1094" i="20" s="1"/>
  <c r="Q1094" i="20"/>
  <c r="N1094" i="20"/>
  <c r="R1093" i="20"/>
  <c r="S1093" i="20" s="1"/>
  <c r="Q1093" i="20"/>
  <c r="N1093" i="20"/>
  <c r="R1092" i="20"/>
  <c r="S1092" i="20" s="1"/>
  <c r="Q1092" i="20"/>
  <c r="N1092" i="20"/>
  <c r="R1091" i="20"/>
  <c r="S1091" i="20" s="1"/>
  <c r="Q1091" i="20"/>
  <c r="N1091" i="20"/>
  <c r="R1090" i="20"/>
  <c r="S1090" i="20"/>
  <c r="Q1090" i="20"/>
  <c r="N1090" i="20"/>
  <c r="R1089" i="20"/>
  <c r="S1089" i="20" s="1"/>
  <c r="Q1089" i="20"/>
  <c r="N1089" i="20"/>
  <c r="R1088" i="20"/>
  <c r="S1088" i="20" s="1"/>
  <c r="Q1088" i="20"/>
  <c r="N1088" i="20"/>
  <c r="R1087" i="20"/>
  <c r="S1087" i="20" s="1"/>
  <c r="Q1087" i="20"/>
  <c r="N1087" i="20"/>
  <c r="R1086" i="20"/>
  <c r="S1086" i="20"/>
  <c r="Q1086" i="20"/>
  <c r="N1086" i="20"/>
  <c r="R1085" i="20"/>
  <c r="S1085" i="20" s="1"/>
  <c r="Q1085" i="20"/>
  <c r="N1085" i="20"/>
  <c r="R1084" i="20"/>
  <c r="S1084" i="20" s="1"/>
  <c r="Q1084" i="20"/>
  <c r="N1084" i="20"/>
  <c r="R1083" i="20"/>
  <c r="S1083" i="20" s="1"/>
  <c r="Q1083" i="20"/>
  <c r="N1083" i="20"/>
  <c r="R1082" i="20"/>
  <c r="S1082" i="20"/>
  <c r="Q1082" i="20"/>
  <c r="N1082" i="20"/>
  <c r="R1081" i="20"/>
  <c r="S1081" i="20" s="1"/>
  <c r="Q1081" i="20"/>
  <c r="N1081" i="20"/>
  <c r="R1080" i="20"/>
  <c r="S1080" i="20" s="1"/>
  <c r="Q1080" i="20"/>
  <c r="N1080" i="20"/>
  <c r="R1079" i="20"/>
  <c r="S1079" i="20" s="1"/>
  <c r="Q1079" i="20"/>
  <c r="N1079" i="20"/>
  <c r="R1078" i="20"/>
  <c r="S1078" i="20" s="1"/>
  <c r="Q1078" i="20"/>
  <c r="N1078" i="20"/>
  <c r="R1077" i="20"/>
  <c r="S1077" i="20" s="1"/>
  <c r="Q1077" i="20"/>
  <c r="N1077" i="20"/>
  <c r="R1076" i="20"/>
  <c r="S1076" i="20" s="1"/>
  <c r="Q1076" i="20"/>
  <c r="N1076" i="20"/>
  <c r="R1075" i="20"/>
  <c r="S1075" i="20" s="1"/>
  <c r="Q1075" i="20"/>
  <c r="N1075" i="20"/>
  <c r="R1074" i="20"/>
  <c r="S1074" i="20"/>
  <c r="Q1074" i="20"/>
  <c r="N1074" i="20"/>
  <c r="R1073" i="20"/>
  <c r="S1073" i="20" s="1"/>
  <c r="Q1073" i="20"/>
  <c r="N1073" i="20"/>
  <c r="R1072" i="20"/>
  <c r="S1072" i="20" s="1"/>
  <c r="Q1072" i="20"/>
  <c r="N1072" i="20"/>
  <c r="R1071" i="20"/>
  <c r="S1071" i="20" s="1"/>
  <c r="Q1071" i="20"/>
  <c r="N1071" i="20"/>
  <c r="R1070" i="20"/>
  <c r="S1070" i="20"/>
  <c r="Q1070" i="20"/>
  <c r="N1070" i="20"/>
  <c r="R1069" i="20"/>
  <c r="S1069" i="20" s="1"/>
  <c r="Q1069" i="20"/>
  <c r="N1069" i="20"/>
  <c r="R1068" i="20"/>
  <c r="S1068" i="20" s="1"/>
  <c r="Q1068" i="20"/>
  <c r="N1068" i="20"/>
  <c r="R1067" i="20"/>
  <c r="S1067" i="20" s="1"/>
  <c r="Q1067" i="20"/>
  <c r="N1067" i="20"/>
  <c r="R1066" i="20"/>
  <c r="S1066" i="20"/>
  <c r="Q1066" i="20"/>
  <c r="N1066" i="20"/>
  <c r="R1065" i="20"/>
  <c r="S1065" i="20" s="1"/>
  <c r="Q1065" i="20"/>
  <c r="N1065" i="20"/>
  <c r="R1064" i="20"/>
  <c r="S1064" i="20" s="1"/>
  <c r="Q1064" i="20"/>
  <c r="N1064" i="20"/>
  <c r="R1063" i="20"/>
  <c r="S1063" i="20" s="1"/>
  <c r="Q1063" i="20"/>
  <c r="N1063" i="20"/>
  <c r="R1062" i="20"/>
  <c r="S1062" i="20" s="1"/>
  <c r="Q1062" i="20"/>
  <c r="N1062" i="20"/>
  <c r="R1061" i="20"/>
  <c r="S1061" i="20" s="1"/>
  <c r="Q1061" i="20"/>
  <c r="N1061" i="20"/>
  <c r="R1060" i="20"/>
  <c r="S1060" i="20" s="1"/>
  <c r="Q1060" i="20"/>
  <c r="N1060" i="20"/>
  <c r="R1059" i="20"/>
  <c r="S1059" i="20" s="1"/>
  <c r="Q1059" i="20"/>
  <c r="N1059" i="20"/>
  <c r="R1058" i="20"/>
  <c r="S1058" i="20"/>
  <c r="Q1058" i="20"/>
  <c r="N1058" i="20"/>
  <c r="R1057" i="20"/>
  <c r="S1057" i="20" s="1"/>
  <c r="Q1057" i="20"/>
  <c r="N1057" i="20"/>
  <c r="R1056" i="20"/>
  <c r="S1056" i="20" s="1"/>
  <c r="Q1056" i="20"/>
  <c r="N1056" i="20"/>
  <c r="R1055" i="20"/>
  <c r="S1055" i="20" s="1"/>
  <c r="Q1055" i="20"/>
  <c r="N1055" i="20"/>
  <c r="R1054" i="20"/>
  <c r="S1054" i="20"/>
  <c r="Q1054" i="20"/>
  <c r="N1054" i="20"/>
  <c r="R1053" i="20"/>
  <c r="S1053" i="20" s="1"/>
  <c r="Q1053" i="20"/>
  <c r="N1053" i="20"/>
  <c r="R1052" i="20"/>
  <c r="S1052" i="20" s="1"/>
  <c r="Q1052" i="20"/>
  <c r="N1052" i="20"/>
  <c r="R1051" i="20"/>
  <c r="S1051" i="20" s="1"/>
  <c r="Q1051" i="20"/>
  <c r="N1051" i="20"/>
  <c r="R1050" i="20"/>
  <c r="S1050" i="20"/>
  <c r="Q1050" i="20"/>
  <c r="N1050" i="20"/>
  <c r="R1049" i="20"/>
  <c r="S1049" i="20" s="1"/>
  <c r="Q1049" i="20"/>
  <c r="N1049" i="20"/>
  <c r="R1048" i="20"/>
  <c r="S1048" i="20" s="1"/>
  <c r="Q1048" i="20"/>
  <c r="N1048" i="20"/>
  <c r="R1047" i="20"/>
  <c r="S1047" i="20" s="1"/>
  <c r="Q1047" i="20"/>
  <c r="N1047" i="20"/>
  <c r="R1046" i="20"/>
  <c r="S1046" i="20" s="1"/>
  <c r="Q1046" i="20"/>
  <c r="N1046" i="20"/>
  <c r="R1045" i="20"/>
  <c r="S1045" i="20" s="1"/>
  <c r="Q1045" i="20"/>
  <c r="N1045" i="20"/>
  <c r="R1044" i="20"/>
  <c r="S1044" i="20" s="1"/>
  <c r="Q1044" i="20"/>
  <c r="N1044" i="20"/>
  <c r="R1043" i="20"/>
  <c r="S1043" i="20" s="1"/>
  <c r="Q1043" i="20"/>
  <c r="N1043" i="20"/>
  <c r="R1042" i="20"/>
  <c r="S1042" i="20"/>
  <c r="Q1042" i="20"/>
  <c r="N1042" i="20"/>
  <c r="R1041" i="20"/>
  <c r="S1041" i="20" s="1"/>
  <c r="Q1041" i="20"/>
  <c r="N1041" i="20"/>
  <c r="R1040" i="20"/>
  <c r="S1040" i="20" s="1"/>
  <c r="Q1040" i="20"/>
  <c r="N1040" i="20"/>
  <c r="R1039" i="20"/>
  <c r="S1039" i="20" s="1"/>
  <c r="Q1039" i="20"/>
  <c r="N1039" i="20"/>
  <c r="R1038" i="20"/>
  <c r="S1038" i="20"/>
  <c r="Q1038" i="20"/>
  <c r="N1038" i="20"/>
  <c r="R1037" i="20"/>
  <c r="S1037" i="20" s="1"/>
  <c r="Q1037" i="20"/>
  <c r="N1037" i="20"/>
  <c r="R1036" i="20"/>
  <c r="S1036" i="20" s="1"/>
  <c r="Q1036" i="20"/>
  <c r="N1036" i="20"/>
  <c r="R1035" i="20"/>
  <c r="S1035" i="20" s="1"/>
  <c r="Q1035" i="20"/>
  <c r="N1035" i="20"/>
  <c r="R1034" i="20"/>
  <c r="S1034" i="20"/>
  <c r="Q1034" i="20"/>
  <c r="N1034" i="20"/>
  <c r="R1033" i="20"/>
  <c r="S1033" i="20" s="1"/>
  <c r="Q1033" i="20"/>
  <c r="N1033" i="20"/>
  <c r="R1032" i="20"/>
  <c r="S1032" i="20" s="1"/>
  <c r="Q1032" i="20"/>
  <c r="N1032" i="20"/>
  <c r="R1031" i="20"/>
  <c r="S1031" i="20" s="1"/>
  <c r="Q1031" i="20"/>
  <c r="N1031" i="20"/>
  <c r="R1030" i="20"/>
  <c r="S1030" i="20" s="1"/>
  <c r="Q1030" i="20"/>
  <c r="N1030" i="20"/>
  <c r="R1029" i="20"/>
  <c r="S1029" i="20" s="1"/>
  <c r="Q1029" i="20"/>
  <c r="N1029" i="20"/>
  <c r="R1028" i="20"/>
  <c r="S1028" i="20" s="1"/>
  <c r="Q1028" i="20"/>
  <c r="N1028" i="20"/>
  <c r="R1027" i="20"/>
  <c r="S1027" i="20" s="1"/>
  <c r="Q1027" i="20"/>
  <c r="N1027" i="20"/>
  <c r="R1026" i="20"/>
  <c r="S1026" i="20"/>
  <c r="Q1026" i="20"/>
  <c r="N1026" i="20"/>
  <c r="R1025" i="20"/>
  <c r="S1025" i="20" s="1"/>
  <c r="Q1025" i="20"/>
  <c r="N1025" i="20"/>
  <c r="R1024" i="20"/>
  <c r="S1024" i="20" s="1"/>
  <c r="Q1024" i="20"/>
  <c r="N1024" i="20"/>
  <c r="R1023" i="20"/>
  <c r="S1023" i="20" s="1"/>
  <c r="Q1023" i="20"/>
  <c r="N1023" i="20"/>
  <c r="R1022" i="20"/>
  <c r="S1022" i="20"/>
  <c r="Q1022" i="20"/>
  <c r="N1022" i="20"/>
  <c r="R1021" i="20"/>
  <c r="S1021" i="20" s="1"/>
  <c r="Q1021" i="20"/>
  <c r="N1021" i="20"/>
  <c r="R1020" i="20"/>
  <c r="S1020" i="20" s="1"/>
  <c r="Q1020" i="20"/>
  <c r="N1020" i="20"/>
  <c r="R1019" i="20"/>
  <c r="S1019" i="20" s="1"/>
  <c r="Q1019" i="20"/>
  <c r="N1019" i="20"/>
  <c r="R1018" i="20"/>
  <c r="S1018" i="20"/>
  <c r="Q1018" i="20"/>
  <c r="N1018" i="20"/>
  <c r="R1017" i="20"/>
  <c r="S1017" i="20" s="1"/>
  <c r="Q1017" i="20"/>
  <c r="N1017" i="20"/>
  <c r="R1016" i="20"/>
  <c r="S1016" i="20" s="1"/>
  <c r="Q1016" i="20"/>
  <c r="N1016" i="20"/>
  <c r="R1015" i="20"/>
  <c r="S1015" i="20" s="1"/>
  <c r="Q1015" i="20"/>
  <c r="N1015" i="20"/>
  <c r="R1014" i="20"/>
  <c r="S1014" i="20" s="1"/>
  <c r="Q1014" i="20"/>
  <c r="N1014" i="20"/>
  <c r="R1013" i="20"/>
  <c r="S1013" i="20" s="1"/>
  <c r="Q1013" i="20"/>
  <c r="N1013" i="20"/>
  <c r="R1012" i="20"/>
  <c r="S1012" i="20" s="1"/>
  <c r="Q1012" i="20"/>
  <c r="N1012" i="20"/>
  <c r="R1011" i="20"/>
  <c r="S1011" i="20" s="1"/>
  <c r="Q1011" i="20"/>
  <c r="N1011" i="20"/>
  <c r="R1010" i="20"/>
  <c r="S1010" i="20"/>
  <c r="Q1010" i="20"/>
  <c r="N1010" i="20"/>
  <c r="R1009" i="20"/>
  <c r="S1009" i="20" s="1"/>
  <c r="Q1009" i="20"/>
  <c r="N1009" i="20"/>
  <c r="R1008" i="20"/>
  <c r="S1008" i="20" s="1"/>
  <c r="Q1008" i="20"/>
  <c r="N1008" i="20"/>
  <c r="R1007" i="20"/>
  <c r="S1007" i="20" s="1"/>
  <c r="Q1007" i="20"/>
  <c r="N1007" i="20"/>
  <c r="R1006" i="20"/>
  <c r="S1006" i="20"/>
  <c r="Q1006" i="20"/>
  <c r="N1006" i="20"/>
  <c r="R1005" i="20"/>
  <c r="S1005" i="20" s="1"/>
  <c r="Q1005" i="20"/>
  <c r="N1005" i="20"/>
  <c r="R1004" i="20"/>
  <c r="S1004" i="20" s="1"/>
  <c r="Q1004" i="20"/>
  <c r="N1004" i="20"/>
  <c r="R1003" i="20"/>
  <c r="S1003" i="20" s="1"/>
  <c r="Q1003" i="20"/>
  <c r="N1003" i="20"/>
  <c r="R1002" i="20"/>
  <c r="S1002" i="20"/>
  <c r="Q1002" i="20"/>
  <c r="N1002" i="20"/>
  <c r="R1001" i="20"/>
  <c r="S1001" i="20" s="1"/>
  <c r="Q1001" i="20"/>
  <c r="N1001" i="20"/>
  <c r="R1000" i="20"/>
  <c r="S1000" i="20" s="1"/>
  <c r="Q1000" i="20"/>
  <c r="N1000" i="20"/>
  <c r="R999" i="20"/>
  <c r="S999" i="20" s="1"/>
  <c r="Q999" i="20"/>
  <c r="N999" i="20"/>
  <c r="R998" i="20"/>
  <c r="S998" i="20" s="1"/>
  <c r="Q998" i="20"/>
  <c r="N998" i="20"/>
  <c r="R997" i="20"/>
  <c r="S997" i="20" s="1"/>
  <c r="Q997" i="20"/>
  <c r="N997" i="20"/>
  <c r="R996" i="20"/>
  <c r="S996" i="20" s="1"/>
  <c r="Q996" i="20"/>
  <c r="N996" i="20"/>
  <c r="R995" i="20"/>
  <c r="S995" i="20" s="1"/>
  <c r="Q995" i="20"/>
  <c r="N995" i="20"/>
  <c r="R994" i="20"/>
  <c r="S994" i="20"/>
  <c r="Q994" i="20"/>
  <c r="N994" i="20"/>
  <c r="R993" i="20"/>
  <c r="S993" i="20" s="1"/>
  <c r="Q993" i="20"/>
  <c r="N993" i="20"/>
  <c r="R992" i="20"/>
  <c r="S992" i="20" s="1"/>
  <c r="Q992" i="20"/>
  <c r="N992" i="20"/>
  <c r="R991" i="20"/>
  <c r="S991" i="20" s="1"/>
  <c r="Q991" i="20"/>
  <c r="N991" i="20"/>
  <c r="R990" i="20"/>
  <c r="S990" i="20"/>
  <c r="Q990" i="20"/>
  <c r="N990" i="20"/>
  <c r="R989" i="20"/>
  <c r="S989" i="20" s="1"/>
  <c r="Q989" i="20"/>
  <c r="N989" i="20"/>
  <c r="R988" i="20"/>
  <c r="S988" i="20" s="1"/>
  <c r="Q988" i="20"/>
  <c r="N988" i="20"/>
  <c r="R987" i="20"/>
  <c r="S987" i="20" s="1"/>
  <c r="Q987" i="20"/>
  <c r="N987" i="20"/>
  <c r="R986" i="20"/>
  <c r="S986" i="20"/>
  <c r="Q986" i="20"/>
  <c r="N986" i="20"/>
  <c r="R985" i="20"/>
  <c r="S985" i="20" s="1"/>
  <c r="Q985" i="20"/>
  <c r="N985" i="20"/>
  <c r="R984" i="20"/>
  <c r="S984" i="20" s="1"/>
  <c r="Q984" i="20"/>
  <c r="N984" i="20"/>
  <c r="R983" i="20"/>
  <c r="S983" i="20" s="1"/>
  <c r="Q983" i="20"/>
  <c r="N983" i="20"/>
  <c r="R982" i="20"/>
  <c r="S982" i="20" s="1"/>
  <c r="Q982" i="20"/>
  <c r="N982" i="20"/>
  <c r="R981" i="20"/>
  <c r="S981" i="20" s="1"/>
  <c r="Q981" i="20"/>
  <c r="N981" i="20"/>
  <c r="R980" i="20"/>
  <c r="S980" i="20" s="1"/>
  <c r="Q980" i="20"/>
  <c r="N980" i="20"/>
  <c r="R979" i="20"/>
  <c r="S979" i="20" s="1"/>
  <c r="Q979" i="20"/>
  <c r="N979" i="20"/>
  <c r="R978" i="20"/>
  <c r="S978" i="20"/>
  <c r="Q978" i="20"/>
  <c r="N978" i="20"/>
  <c r="R977" i="20"/>
  <c r="S977" i="20" s="1"/>
  <c r="Q977" i="20"/>
  <c r="N977" i="20"/>
  <c r="R976" i="20"/>
  <c r="S976" i="20" s="1"/>
  <c r="Q976" i="20"/>
  <c r="N976" i="20"/>
  <c r="R975" i="20"/>
  <c r="S975" i="20" s="1"/>
  <c r="Q975" i="20"/>
  <c r="N975" i="20"/>
  <c r="R974" i="20"/>
  <c r="S974" i="20"/>
  <c r="Q974" i="20"/>
  <c r="N974" i="20"/>
  <c r="R973" i="20"/>
  <c r="S973" i="20" s="1"/>
  <c r="Q973" i="20"/>
  <c r="N973" i="20"/>
  <c r="R972" i="20"/>
  <c r="S972" i="20" s="1"/>
  <c r="Q972" i="20"/>
  <c r="N972" i="20"/>
  <c r="R971" i="20"/>
  <c r="S971" i="20" s="1"/>
  <c r="Q971" i="20"/>
  <c r="N971" i="20"/>
  <c r="R970" i="20"/>
  <c r="S970" i="20"/>
  <c r="Q970" i="20"/>
  <c r="N970" i="20"/>
  <c r="R969" i="20"/>
  <c r="S969" i="20" s="1"/>
  <c r="Q969" i="20"/>
  <c r="N969" i="20"/>
  <c r="R968" i="20"/>
  <c r="S968" i="20" s="1"/>
  <c r="Q968" i="20"/>
  <c r="N968" i="20"/>
  <c r="R967" i="20"/>
  <c r="S967" i="20" s="1"/>
  <c r="Q967" i="20"/>
  <c r="N967" i="20"/>
  <c r="R966" i="20"/>
  <c r="S966" i="20" s="1"/>
  <c r="Q966" i="20"/>
  <c r="N966" i="20"/>
  <c r="R965" i="20"/>
  <c r="S965" i="20" s="1"/>
  <c r="Q965" i="20"/>
  <c r="N965" i="20"/>
  <c r="R964" i="20"/>
  <c r="S964" i="20" s="1"/>
  <c r="Q964" i="20"/>
  <c r="N964" i="20"/>
  <c r="R963" i="20"/>
  <c r="S963" i="20" s="1"/>
  <c r="Q963" i="20"/>
  <c r="N963" i="20"/>
  <c r="R962" i="20"/>
  <c r="S962" i="20"/>
  <c r="Q962" i="20"/>
  <c r="N962" i="20"/>
  <c r="R961" i="20"/>
  <c r="S961" i="20" s="1"/>
  <c r="Q961" i="20"/>
  <c r="N961" i="20"/>
  <c r="R960" i="20"/>
  <c r="S960" i="20" s="1"/>
  <c r="Q960" i="20"/>
  <c r="N960" i="20"/>
  <c r="R959" i="20"/>
  <c r="S959" i="20" s="1"/>
  <c r="Q959" i="20"/>
  <c r="N959" i="20"/>
  <c r="R958" i="20"/>
  <c r="S958" i="20"/>
  <c r="Q958" i="20"/>
  <c r="N958" i="20"/>
  <c r="R957" i="20"/>
  <c r="S957" i="20" s="1"/>
  <c r="Q957" i="20"/>
  <c r="N957" i="20"/>
  <c r="R956" i="20"/>
  <c r="S956" i="20" s="1"/>
  <c r="Q956" i="20"/>
  <c r="N956" i="20"/>
  <c r="R955" i="20"/>
  <c r="S955" i="20" s="1"/>
  <c r="Q955" i="20"/>
  <c r="N955" i="20"/>
  <c r="R954" i="20"/>
  <c r="S954" i="20"/>
  <c r="Q954" i="20"/>
  <c r="N954" i="20"/>
  <c r="R953" i="20"/>
  <c r="S953" i="20" s="1"/>
  <c r="Q953" i="20"/>
  <c r="N953" i="20"/>
  <c r="R952" i="20"/>
  <c r="S952" i="20" s="1"/>
  <c r="Q952" i="20"/>
  <c r="N952" i="20"/>
  <c r="R951" i="20"/>
  <c r="S951" i="20" s="1"/>
  <c r="Q951" i="20"/>
  <c r="N951" i="20"/>
  <c r="R950" i="20"/>
  <c r="S950" i="20" s="1"/>
  <c r="Q950" i="20"/>
  <c r="N950" i="20"/>
  <c r="R949" i="20"/>
  <c r="S949" i="20" s="1"/>
  <c r="Q949" i="20"/>
  <c r="N949" i="20"/>
  <c r="R948" i="20"/>
  <c r="S948" i="20" s="1"/>
  <c r="Q948" i="20"/>
  <c r="N948" i="20"/>
  <c r="R947" i="20"/>
  <c r="S947" i="20" s="1"/>
  <c r="Q947" i="20"/>
  <c r="N947" i="20"/>
  <c r="R946" i="20"/>
  <c r="S946" i="20"/>
  <c r="Q946" i="20"/>
  <c r="N946" i="20"/>
  <c r="R945" i="20"/>
  <c r="S945" i="20" s="1"/>
  <c r="Q945" i="20"/>
  <c r="N945" i="20"/>
  <c r="R944" i="20"/>
  <c r="S944" i="20" s="1"/>
  <c r="Q944" i="20"/>
  <c r="N944" i="20"/>
  <c r="R943" i="20"/>
  <c r="S943" i="20" s="1"/>
  <c r="Q943" i="20"/>
  <c r="N943" i="20"/>
  <c r="R942" i="20"/>
  <c r="S942" i="20"/>
  <c r="Q942" i="20"/>
  <c r="N942" i="20"/>
  <c r="R941" i="20"/>
  <c r="S941" i="20" s="1"/>
  <c r="Q941" i="20"/>
  <c r="N941" i="20"/>
  <c r="R940" i="20"/>
  <c r="S940" i="20" s="1"/>
  <c r="Q940" i="20"/>
  <c r="N940" i="20"/>
  <c r="R939" i="20"/>
  <c r="S939" i="20" s="1"/>
  <c r="Q939" i="20"/>
  <c r="N939" i="20"/>
  <c r="R938" i="20"/>
  <c r="S938" i="20"/>
  <c r="Q938" i="20"/>
  <c r="N938" i="20"/>
  <c r="R937" i="20"/>
  <c r="S937" i="20" s="1"/>
  <c r="Q937" i="20"/>
  <c r="N937" i="20"/>
  <c r="R936" i="20"/>
  <c r="S936" i="20" s="1"/>
  <c r="Q936" i="20"/>
  <c r="N936" i="20"/>
  <c r="R935" i="20"/>
  <c r="S935" i="20" s="1"/>
  <c r="Q935" i="20"/>
  <c r="N935" i="20"/>
  <c r="R934" i="20"/>
  <c r="S934" i="20" s="1"/>
  <c r="Q934" i="20"/>
  <c r="N934" i="20"/>
  <c r="R933" i="20"/>
  <c r="S933" i="20" s="1"/>
  <c r="Q933" i="20"/>
  <c r="N933" i="20"/>
  <c r="R932" i="20"/>
  <c r="S932" i="20" s="1"/>
  <c r="Q932" i="20"/>
  <c r="N932" i="20"/>
  <c r="R931" i="20"/>
  <c r="S931" i="20" s="1"/>
  <c r="Q931" i="20"/>
  <c r="N931" i="20"/>
  <c r="R930" i="20"/>
  <c r="S930" i="20"/>
  <c r="Q930" i="20"/>
  <c r="N930" i="20"/>
  <c r="R929" i="20"/>
  <c r="S929" i="20" s="1"/>
  <c r="Q929" i="20"/>
  <c r="N929" i="20"/>
  <c r="R928" i="20"/>
  <c r="S928" i="20" s="1"/>
  <c r="Q928" i="20"/>
  <c r="N928" i="20"/>
  <c r="R927" i="20"/>
  <c r="S927" i="20" s="1"/>
  <c r="Q927" i="20"/>
  <c r="N927" i="20"/>
  <c r="R926" i="20"/>
  <c r="S926" i="20"/>
  <c r="Q926" i="20"/>
  <c r="N926" i="20"/>
  <c r="R925" i="20"/>
  <c r="S925" i="20" s="1"/>
  <c r="Q925" i="20"/>
  <c r="N925" i="20"/>
  <c r="R924" i="20"/>
  <c r="S924" i="20" s="1"/>
  <c r="Q924" i="20"/>
  <c r="N924" i="20"/>
  <c r="R923" i="20"/>
  <c r="S923" i="20" s="1"/>
  <c r="Q923" i="20"/>
  <c r="N923" i="20"/>
  <c r="R922" i="20"/>
  <c r="S922" i="20"/>
  <c r="Q922" i="20"/>
  <c r="N922" i="20"/>
  <c r="R921" i="20"/>
  <c r="S921" i="20" s="1"/>
  <c r="Q921" i="20"/>
  <c r="N921" i="20"/>
  <c r="R920" i="20"/>
  <c r="S920" i="20" s="1"/>
  <c r="Q920" i="20"/>
  <c r="N920" i="20"/>
  <c r="R919" i="20"/>
  <c r="S919" i="20" s="1"/>
  <c r="Q919" i="20"/>
  <c r="N919" i="20"/>
  <c r="R918" i="20"/>
  <c r="S918" i="20" s="1"/>
  <c r="Q918" i="20"/>
  <c r="N918" i="20"/>
  <c r="R917" i="20"/>
  <c r="S917" i="20" s="1"/>
  <c r="Q917" i="20"/>
  <c r="N917" i="20"/>
  <c r="R916" i="20"/>
  <c r="S916" i="20" s="1"/>
  <c r="Q916" i="20"/>
  <c r="N916" i="20"/>
  <c r="R915" i="20"/>
  <c r="S915" i="20" s="1"/>
  <c r="Q915" i="20"/>
  <c r="N915" i="20"/>
  <c r="R914" i="20"/>
  <c r="S914" i="20"/>
  <c r="Q914" i="20"/>
  <c r="N914" i="20"/>
  <c r="R913" i="20"/>
  <c r="S913" i="20" s="1"/>
  <c r="Q913" i="20"/>
  <c r="N913" i="20"/>
  <c r="R912" i="20"/>
  <c r="S912" i="20" s="1"/>
  <c r="Q912" i="20"/>
  <c r="N912" i="20"/>
  <c r="R911" i="20"/>
  <c r="S911" i="20" s="1"/>
  <c r="Q911" i="20"/>
  <c r="N911" i="20"/>
  <c r="R910" i="20"/>
  <c r="S910" i="20"/>
  <c r="Q910" i="20"/>
  <c r="N910" i="20"/>
  <c r="R909" i="20"/>
  <c r="S909" i="20" s="1"/>
  <c r="Q909" i="20"/>
  <c r="N909" i="20"/>
  <c r="R908" i="20"/>
  <c r="S908" i="20" s="1"/>
  <c r="Q908" i="20"/>
  <c r="N908" i="20"/>
  <c r="R907" i="20"/>
  <c r="S907" i="20" s="1"/>
  <c r="Q907" i="20"/>
  <c r="N907" i="20"/>
  <c r="R906" i="20"/>
  <c r="S906" i="20"/>
  <c r="Q906" i="20"/>
  <c r="N906" i="20"/>
  <c r="R905" i="20"/>
  <c r="S905" i="20" s="1"/>
  <c r="Q905" i="20"/>
  <c r="N905" i="20"/>
  <c r="R904" i="20"/>
  <c r="S904" i="20" s="1"/>
  <c r="Q904" i="20"/>
  <c r="N904" i="20"/>
  <c r="R903" i="20"/>
  <c r="S903" i="20" s="1"/>
  <c r="Q903" i="20"/>
  <c r="N903" i="20"/>
  <c r="R902" i="20"/>
  <c r="S902" i="20" s="1"/>
  <c r="Q902" i="20"/>
  <c r="N902" i="20"/>
  <c r="R901" i="20"/>
  <c r="S901" i="20" s="1"/>
  <c r="Q901" i="20"/>
  <c r="N901" i="20"/>
  <c r="R900" i="20"/>
  <c r="S900" i="20" s="1"/>
  <c r="Q900" i="20"/>
  <c r="N900" i="20"/>
  <c r="R899" i="20"/>
  <c r="S899" i="20" s="1"/>
  <c r="Q899" i="20"/>
  <c r="N899" i="20"/>
  <c r="R898" i="20"/>
  <c r="S898" i="20"/>
  <c r="Q898" i="20"/>
  <c r="N898" i="20"/>
  <c r="R897" i="20"/>
  <c r="S897" i="20" s="1"/>
  <c r="Q897" i="20"/>
  <c r="N897" i="20"/>
  <c r="R896" i="20"/>
  <c r="S896" i="20" s="1"/>
  <c r="Q896" i="20"/>
  <c r="N896" i="20"/>
  <c r="R895" i="20"/>
  <c r="S895" i="20" s="1"/>
  <c r="Q895" i="20"/>
  <c r="N895" i="20"/>
  <c r="R894" i="20"/>
  <c r="S894" i="20"/>
  <c r="Q894" i="20"/>
  <c r="N894" i="20"/>
  <c r="R893" i="20"/>
  <c r="S893" i="20" s="1"/>
  <c r="Q893" i="20"/>
  <c r="N893" i="20"/>
  <c r="R892" i="20"/>
  <c r="S892" i="20" s="1"/>
  <c r="Q892" i="20"/>
  <c r="N892" i="20"/>
  <c r="R891" i="20"/>
  <c r="S891" i="20" s="1"/>
  <c r="Q891" i="20"/>
  <c r="N891" i="20"/>
  <c r="R890" i="20"/>
  <c r="S890" i="20"/>
  <c r="Q890" i="20"/>
  <c r="N890" i="20"/>
  <c r="R889" i="20"/>
  <c r="S889" i="20" s="1"/>
  <c r="Q889" i="20"/>
  <c r="N889" i="20"/>
  <c r="R888" i="20"/>
  <c r="S888" i="20" s="1"/>
  <c r="Q888" i="20"/>
  <c r="N888" i="20"/>
  <c r="R887" i="20"/>
  <c r="S887" i="20" s="1"/>
  <c r="Q887" i="20"/>
  <c r="N887" i="20"/>
  <c r="R886" i="20"/>
  <c r="S886" i="20" s="1"/>
  <c r="Q886" i="20"/>
  <c r="N886" i="20"/>
  <c r="R885" i="20"/>
  <c r="S885" i="20" s="1"/>
  <c r="Q885" i="20"/>
  <c r="N885" i="20"/>
  <c r="R884" i="20"/>
  <c r="S884" i="20" s="1"/>
  <c r="Q884" i="20"/>
  <c r="N884" i="20"/>
  <c r="R883" i="20"/>
  <c r="S883" i="20" s="1"/>
  <c r="Q883" i="20"/>
  <c r="N883" i="20"/>
  <c r="R882" i="20"/>
  <c r="S882" i="20"/>
  <c r="Q882" i="20"/>
  <c r="N882" i="20"/>
  <c r="R881" i="20"/>
  <c r="S881" i="20" s="1"/>
  <c r="Q881" i="20"/>
  <c r="N881" i="20"/>
  <c r="R880" i="20"/>
  <c r="S880" i="20" s="1"/>
  <c r="Q880" i="20"/>
  <c r="N880" i="20"/>
  <c r="R879" i="20"/>
  <c r="S879" i="20" s="1"/>
  <c r="Q879" i="20"/>
  <c r="N879" i="20"/>
  <c r="R878" i="20"/>
  <c r="S878" i="20"/>
  <c r="Q878" i="20"/>
  <c r="N878" i="20"/>
  <c r="R877" i="20"/>
  <c r="S877" i="20" s="1"/>
  <c r="Q877" i="20"/>
  <c r="N877" i="20"/>
  <c r="R876" i="20"/>
  <c r="S876" i="20" s="1"/>
  <c r="Q876" i="20"/>
  <c r="N876" i="20"/>
  <c r="R875" i="20"/>
  <c r="S875" i="20" s="1"/>
  <c r="Q875" i="20"/>
  <c r="N875" i="20"/>
  <c r="R874" i="20"/>
  <c r="S874" i="20"/>
  <c r="Q874" i="20"/>
  <c r="N874" i="20"/>
  <c r="R873" i="20"/>
  <c r="S873" i="20" s="1"/>
  <c r="Q873" i="20"/>
  <c r="N873" i="20"/>
  <c r="R872" i="20"/>
  <c r="S872" i="20" s="1"/>
  <c r="Q872" i="20"/>
  <c r="N872" i="20"/>
  <c r="R871" i="20"/>
  <c r="S871" i="20" s="1"/>
  <c r="Q871" i="20"/>
  <c r="N871" i="20"/>
  <c r="R870" i="20"/>
  <c r="S870" i="20" s="1"/>
  <c r="Q870" i="20"/>
  <c r="N870" i="20"/>
  <c r="R869" i="20"/>
  <c r="S869" i="20" s="1"/>
  <c r="Q869" i="20"/>
  <c r="N869" i="20"/>
  <c r="R868" i="20"/>
  <c r="S868" i="20" s="1"/>
  <c r="Q868" i="20"/>
  <c r="N868" i="20"/>
  <c r="R867" i="20"/>
  <c r="S867" i="20" s="1"/>
  <c r="Q867" i="20"/>
  <c r="N867" i="20"/>
  <c r="R866" i="20"/>
  <c r="S866" i="20"/>
  <c r="Q866" i="20"/>
  <c r="N866" i="20"/>
  <c r="R865" i="20"/>
  <c r="S865" i="20" s="1"/>
  <c r="Q865" i="20"/>
  <c r="N865" i="20"/>
  <c r="R864" i="20"/>
  <c r="S864" i="20" s="1"/>
  <c r="Q864" i="20"/>
  <c r="N864" i="20"/>
  <c r="R863" i="20"/>
  <c r="S863" i="20" s="1"/>
  <c r="Q863" i="20"/>
  <c r="N863" i="20"/>
  <c r="R862" i="20"/>
  <c r="S862" i="20"/>
  <c r="Q862" i="20"/>
  <c r="N862" i="20"/>
  <c r="R861" i="20"/>
  <c r="S861" i="20" s="1"/>
  <c r="Q861" i="20"/>
  <c r="N861" i="20"/>
  <c r="R860" i="20"/>
  <c r="S860" i="20" s="1"/>
  <c r="Q860" i="20"/>
  <c r="N860" i="20"/>
  <c r="R859" i="20"/>
  <c r="S859" i="20" s="1"/>
  <c r="Q859" i="20"/>
  <c r="N859" i="20"/>
  <c r="R858" i="20"/>
  <c r="S858" i="20"/>
  <c r="Q858" i="20"/>
  <c r="N858" i="20"/>
  <c r="R857" i="20"/>
  <c r="S857" i="20" s="1"/>
  <c r="Q857" i="20"/>
  <c r="N857" i="20"/>
  <c r="R856" i="20"/>
  <c r="S856" i="20" s="1"/>
  <c r="Q856" i="20"/>
  <c r="N856" i="20"/>
  <c r="R855" i="20"/>
  <c r="S855" i="20" s="1"/>
  <c r="Q855" i="20"/>
  <c r="N855" i="20"/>
  <c r="R854" i="20"/>
  <c r="S854" i="20" s="1"/>
  <c r="Q854" i="20"/>
  <c r="N854" i="20"/>
  <c r="R853" i="20"/>
  <c r="S853" i="20" s="1"/>
  <c r="Q853" i="20"/>
  <c r="N853" i="20"/>
  <c r="R852" i="20"/>
  <c r="S852" i="20" s="1"/>
  <c r="Q852" i="20"/>
  <c r="N852" i="20"/>
  <c r="R851" i="20"/>
  <c r="S851" i="20" s="1"/>
  <c r="Q851" i="20"/>
  <c r="N851" i="20"/>
  <c r="R850" i="20"/>
  <c r="S850" i="20"/>
  <c r="Q850" i="20"/>
  <c r="N850" i="20"/>
  <c r="R849" i="20"/>
  <c r="S849" i="20" s="1"/>
  <c r="Q849" i="20"/>
  <c r="N849" i="20"/>
  <c r="R848" i="20"/>
  <c r="S848" i="20" s="1"/>
  <c r="Q848" i="20"/>
  <c r="N848" i="20"/>
  <c r="R847" i="20"/>
  <c r="S847" i="20" s="1"/>
  <c r="Q847" i="20"/>
  <c r="N847" i="20"/>
  <c r="R846" i="20"/>
  <c r="S846" i="20"/>
  <c r="Q846" i="20"/>
  <c r="N846" i="20"/>
  <c r="R845" i="20"/>
  <c r="S845" i="20" s="1"/>
  <c r="Q845" i="20"/>
  <c r="N845" i="20"/>
  <c r="R844" i="20"/>
  <c r="S844" i="20" s="1"/>
  <c r="Q844" i="20"/>
  <c r="N844" i="20"/>
  <c r="R843" i="20"/>
  <c r="S843" i="20" s="1"/>
  <c r="Q843" i="20"/>
  <c r="N843" i="20"/>
  <c r="R842" i="20"/>
  <c r="S842" i="20"/>
  <c r="Q842" i="20"/>
  <c r="N842" i="20"/>
  <c r="R841" i="20"/>
  <c r="S841" i="20" s="1"/>
  <c r="Q841" i="20"/>
  <c r="N841" i="20"/>
  <c r="R840" i="20"/>
  <c r="S840" i="20" s="1"/>
  <c r="Q840" i="20"/>
  <c r="N840" i="20"/>
  <c r="R839" i="20"/>
  <c r="S839" i="20" s="1"/>
  <c r="Q839" i="20"/>
  <c r="N839" i="20"/>
  <c r="R838" i="20"/>
  <c r="S838" i="20" s="1"/>
  <c r="Q838" i="20"/>
  <c r="N838" i="20"/>
  <c r="R837" i="20"/>
  <c r="S837" i="20" s="1"/>
  <c r="Q837" i="20"/>
  <c r="N837" i="20"/>
  <c r="R836" i="20"/>
  <c r="S836" i="20" s="1"/>
  <c r="Q836" i="20"/>
  <c r="N836" i="20"/>
  <c r="R835" i="20"/>
  <c r="S835" i="20" s="1"/>
  <c r="Q835" i="20"/>
  <c r="N835" i="20"/>
  <c r="R834" i="20"/>
  <c r="S834" i="20"/>
  <c r="Q834" i="20"/>
  <c r="N834" i="20"/>
  <c r="R833" i="20"/>
  <c r="S833" i="20" s="1"/>
  <c r="Q833" i="20"/>
  <c r="N833" i="20"/>
  <c r="R832" i="20"/>
  <c r="S832" i="20" s="1"/>
  <c r="Q832" i="20"/>
  <c r="N832" i="20"/>
  <c r="R831" i="20"/>
  <c r="S831" i="20" s="1"/>
  <c r="Q831" i="20"/>
  <c r="N831" i="20"/>
  <c r="R830" i="20"/>
  <c r="S830" i="20"/>
  <c r="Q830" i="20"/>
  <c r="N830" i="20"/>
  <c r="R829" i="20"/>
  <c r="S829" i="20" s="1"/>
  <c r="Q829" i="20"/>
  <c r="N829" i="20"/>
  <c r="R828" i="20"/>
  <c r="S828" i="20" s="1"/>
  <c r="Q828" i="20"/>
  <c r="N828" i="20"/>
  <c r="R827" i="20"/>
  <c r="S827" i="20" s="1"/>
  <c r="Q827" i="20"/>
  <c r="N827" i="20"/>
  <c r="R826" i="20"/>
  <c r="S826" i="20"/>
  <c r="Q826" i="20"/>
  <c r="N826" i="20"/>
  <c r="R825" i="20"/>
  <c r="S825" i="20" s="1"/>
  <c r="Q825" i="20"/>
  <c r="N825" i="20"/>
  <c r="R824" i="20"/>
  <c r="S824" i="20" s="1"/>
  <c r="Q824" i="20"/>
  <c r="N824" i="20"/>
  <c r="R823" i="20"/>
  <c r="S823" i="20" s="1"/>
  <c r="Q823" i="20"/>
  <c r="N823" i="20"/>
  <c r="R822" i="20"/>
  <c r="S822" i="20" s="1"/>
  <c r="Q822" i="20"/>
  <c r="N822" i="20"/>
  <c r="R821" i="20"/>
  <c r="S821" i="20" s="1"/>
  <c r="Q821" i="20"/>
  <c r="N821" i="20"/>
  <c r="R820" i="20"/>
  <c r="S820" i="20" s="1"/>
  <c r="Q820" i="20"/>
  <c r="N820" i="20"/>
  <c r="R819" i="20"/>
  <c r="S819" i="20" s="1"/>
  <c r="Q819" i="20"/>
  <c r="N819" i="20"/>
  <c r="R818" i="20"/>
  <c r="S818" i="20"/>
  <c r="Q818" i="20"/>
  <c r="N818" i="20"/>
  <c r="R817" i="20"/>
  <c r="S817" i="20" s="1"/>
  <c r="Q817" i="20"/>
  <c r="N817" i="20"/>
  <c r="R816" i="20"/>
  <c r="S816" i="20" s="1"/>
  <c r="Q816" i="20"/>
  <c r="N816" i="20"/>
  <c r="R815" i="20"/>
  <c r="S815" i="20" s="1"/>
  <c r="Q815" i="20"/>
  <c r="N815" i="20"/>
  <c r="R814" i="20"/>
  <c r="S814" i="20"/>
  <c r="Q814" i="20"/>
  <c r="N814" i="20"/>
  <c r="R813" i="20"/>
  <c r="S813" i="20" s="1"/>
  <c r="Q813" i="20"/>
  <c r="N813" i="20"/>
  <c r="R812" i="20"/>
  <c r="S812" i="20" s="1"/>
  <c r="Q812" i="20"/>
  <c r="N812" i="20"/>
  <c r="R811" i="20"/>
  <c r="S811" i="20" s="1"/>
  <c r="Q811" i="20"/>
  <c r="N811" i="20"/>
  <c r="R810" i="20"/>
  <c r="S810" i="20"/>
  <c r="Q810" i="20"/>
  <c r="N810" i="20"/>
  <c r="R809" i="20"/>
  <c r="S809" i="20" s="1"/>
  <c r="Q809" i="20"/>
  <c r="N809" i="20"/>
  <c r="R808" i="20"/>
  <c r="S808" i="20" s="1"/>
  <c r="Q808" i="20"/>
  <c r="N808" i="20"/>
  <c r="R807" i="20"/>
  <c r="S807" i="20" s="1"/>
  <c r="Q807" i="20"/>
  <c r="N807" i="20"/>
  <c r="R806" i="20"/>
  <c r="S806" i="20" s="1"/>
  <c r="Q806" i="20"/>
  <c r="N806" i="20"/>
  <c r="R805" i="20"/>
  <c r="S805" i="20" s="1"/>
  <c r="Q805" i="20"/>
  <c r="N805" i="20"/>
  <c r="R804" i="20"/>
  <c r="S804" i="20" s="1"/>
  <c r="Q804" i="20"/>
  <c r="N804" i="20"/>
  <c r="R803" i="20"/>
  <c r="S803" i="20" s="1"/>
  <c r="Q803" i="20"/>
  <c r="N803" i="20"/>
  <c r="R802" i="20"/>
  <c r="S802" i="20"/>
  <c r="Q802" i="20"/>
  <c r="N802" i="20"/>
  <c r="R801" i="20"/>
  <c r="S801" i="20" s="1"/>
  <c r="Q801" i="20"/>
  <c r="N801" i="20"/>
  <c r="R800" i="20"/>
  <c r="S800" i="20" s="1"/>
  <c r="Q800" i="20"/>
  <c r="N800" i="20"/>
  <c r="R799" i="20"/>
  <c r="S799" i="20" s="1"/>
  <c r="Q799" i="20"/>
  <c r="N799" i="20"/>
  <c r="R798" i="20"/>
  <c r="S798" i="20"/>
  <c r="Q798" i="20"/>
  <c r="N798" i="20"/>
  <c r="R797" i="20"/>
  <c r="S797" i="20" s="1"/>
  <c r="Q797" i="20"/>
  <c r="N797" i="20"/>
  <c r="R796" i="20"/>
  <c r="S796" i="20" s="1"/>
  <c r="Q796" i="20"/>
  <c r="N796" i="20"/>
  <c r="R795" i="20"/>
  <c r="S795" i="20" s="1"/>
  <c r="Q795" i="20"/>
  <c r="N795" i="20"/>
  <c r="R794" i="20"/>
  <c r="S794" i="20"/>
  <c r="Q794" i="20"/>
  <c r="N794" i="20"/>
  <c r="R793" i="20"/>
  <c r="S793" i="20" s="1"/>
  <c r="Q793" i="20"/>
  <c r="N793" i="20"/>
  <c r="R792" i="20"/>
  <c r="S792" i="20" s="1"/>
  <c r="Q792" i="20"/>
  <c r="N792" i="20"/>
  <c r="R791" i="20"/>
  <c r="S791" i="20" s="1"/>
  <c r="Q791" i="20"/>
  <c r="N791" i="20"/>
  <c r="R790" i="20"/>
  <c r="S790" i="20" s="1"/>
  <c r="Q790" i="20"/>
  <c r="N790" i="20"/>
  <c r="R789" i="20"/>
  <c r="S789" i="20" s="1"/>
  <c r="Q789" i="20"/>
  <c r="N789" i="20"/>
  <c r="R788" i="20"/>
  <c r="S788" i="20" s="1"/>
  <c r="Q788" i="20"/>
  <c r="N788" i="20"/>
  <c r="R787" i="20"/>
  <c r="S787" i="20" s="1"/>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s="1"/>
  <c r="Q5" i="20"/>
  <c r="N5" i="20"/>
  <c r="B5" i="6"/>
  <c r="F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G21" i="6" s="1"/>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D53" i="4" s="1"/>
  <c r="B113" i="4"/>
  <c r="H101" i="4"/>
  <c r="S43" i="4"/>
  <c r="T43" i="4" s="1"/>
  <c r="S42"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4" i="6"/>
  <c r="G95" i="6"/>
  <c r="G96" i="6"/>
  <c r="G98" i="6"/>
  <c r="G99" i="6"/>
  <c r="G108" i="6"/>
  <c r="G109" i="6"/>
  <c r="G110" i="6"/>
  <c r="G111" i="6"/>
  <c r="G10" i="6"/>
  <c r="H10" i="6"/>
  <c r="G13" i="6"/>
  <c r="H13" i="6" s="1"/>
  <c r="G5" i="6"/>
  <c r="H5" i="6"/>
  <c r="F6" i="6"/>
  <c r="G6" i="6"/>
  <c r="H6" i="6"/>
  <c r="G11" i="6"/>
  <c r="H11" i="6" s="1"/>
  <c r="D11" i="6" s="1"/>
  <c r="G12" i="6"/>
  <c r="H12" i="6" s="1"/>
  <c r="D12" i="6" s="1"/>
  <c r="H14" i="6"/>
  <c r="G15" i="6"/>
  <c r="H15" i="6"/>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S45" i="4"/>
  <c r="S44" i="4"/>
  <c r="T44" i="4" s="1"/>
  <c r="T45" i="4"/>
  <c r="S46" i="4"/>
  <c r="S47" i="4"/>
  <c r="S49" i="4"/>
  <c r="T49" i="4" s="1"/>
  <c r="S48" i="4"/>
  <c r="T48" i="4"/>
  <c r="S50" i="4"/>
  <c r="S51" i="4"/>
  <c r="T51" i="4" s="1"/>
  <c r="U51" i="4" s="1"/>
  <c r="T50" i="4"/>
  <c r="U49" i="4" s="1"/>
  <c r="V49" i="4" s="1"/>
  <c r="U50" i="4"/>
  <c r="AD5" i="5"/>
  <c r="AB5" i="5"/>
  <c r="V5" i="5"/>
  <c r="V6" i="5"/>
  <c r="AB6" i="5"/>
  <c r="V7" i="5"/>
  <c r="AB7" i="5"/>
  <c r="V8" i="5"/>
  <c r="AB8" i="5"/>
  <c r="AB9" i="5"/>
  <c r="V9" i="5"/>
  <c r="F9" i="5" s="1"/>
  <c r="G9" i="5"/>
  <c r="V10" i="5"/>
  <c r="F10" i="5"/>
  <c r="AB10" i="5"/>
  <c r="AB11" i="5"/>
  <c r="V11" i="5"/>
  <c r="G11" i="5" s="1"/>
  <c r="AB12" i="5"/>
  <c r="V12" i="5"/>
  <c r="G12" i="5"/>
  <c r="AB13" i="5"/>
  <c r="V13" i="5"/>
  <c r="V14" i="5"/>
  <c r="AB14" i="5"/>
  <c r="V15" i="5"/>
  <c r="F15" i="5" s="1"/>
  <c r="J15" i="5"/>
  <c r="AB15" i="5"/>
  <c r="V16" i="5"/>
  <c r="AB16" i="5"/>
  <c r="V17" i="5"/>
  <c r="E17" i="5" s="1"/>
  <c r="X17" i="5" s="1"/>
  <c r="AB17" i="5"/>
  <c r="V18" i="5"/>
  <c r="AB18" i="5"/>
  <c r="AB19" i="5"/>
  <c r="V19" i="5"/>
  <c r="AB20" i="5"/>
  <c r="V20" i="5"/>
  <c r="G20" i="5" s="1"/>
  <c r="AB21" i="5"/>
  <c r="V21" i="5"/>
  <c r="J21" i="5"/>
  <c r="AB22" i="5"/>
  <c r="V22" i="5"/>
  <c r="F22" i="5" s="1"/>
  <c r="AB23" i="5"/>
  <c r="V23" i="5"/>
  <c r="J23" i="5" s="1"/>
  <c r="AB24" i="5"/>
  <c r="V24" i="5"/>
  <c r="G24" i="5"/>
  <c r="AB25" i="5"/>
  <c r="V25" i="5"/>
  <c r="V26" i="5"/>
  <c r="AB26" i="5"/>
  <c r="AB27" i="5"/>
  <c r="V27" i="5"/>
  <c r="J27" i="5" s="1"/>
  <c r="AB28" i="5"/>
  <c r="V28" i="5"/>
  <c r="E28" i="5" s="1"/>
  <c r="X28" i="5" s="1"/>
  <c r="V29" i="5"/>
  <c r="R29" i="5" s="1"/>
  <c r="J29" i="5"/>
  <c r="AB29" i="5"/>
  <c r="V30" i="5"/>
  <c r="AB30" i="5"/>
  <c r="G30" i="5"/>
  <c r="V31" i="5"/>
  <c r="AB31" i="5"/>
  <c r="V32" i="5"/>
  <c r="I32" i="5" s="1"/>
  <c r="J32" i="5"/>
  <c r="AB32" i="5"/>
  <c r="V33" i="5"/>
  <c r="I33" i="5" s="1"/>
  <c r="AB33" i="5"/>
  <c r="V34" i="5"/>
  <c r="AB34" i="5"/>
  <c r="V35" i="5"/>
  <c r="E35" i="5" s="1"/>
  <c r="X35" i="5" s="1"/>
  <c r="AB35" i="5"/>
  <c r="G35" i="5"/>
  <c r="V36" i="5"/>
  <c r="G36" i="5" s="1"/>
  <c r="AB36" i="5"/>
  <c r="AB37" i="5"/>
  <c r="V37" i="5"/>
  <c r="AB38" i="5"/>
  <c r="V38" i="5"/>
  <c r="V39" i="5"/>
  <c r="AB39" i="5"/>
  <c r="V40" i="5"/>
  <c r="AB40" i="5"/>
  <c r="G40" i="5"/>
  <c r="V41" i="5"/>
  <c r="AB41" i="5"/>
  <c r="V42" i="5"/>
  <c r="AB42" i="5"/>
  <c r="V43" i="5"/>
  <c r="G43" i="5"/>
  <c r="AB43" i="5"/>
  <c r="V44" i="5"/>
  <c r="F44" i="5" s="1"/>
  <c r="AB44" i="5"/>
  <c r="V45" i="5"/>
  <c r="J45" i="5" s="1"/>
  <c r="AB45" i="5"/>
  <c r="V46" i="5"/>
  <c r="AB46" i="5"/>
  <c r="V47" i="5"/>
  <c r="AB47" i="5"/>
  <c r="V48" i="5"/>
  <c r="F48" i="5" s="1"/>
  <c r="AB48" i="5"/>
  <c r="V51" i="5"/>
  <c r="H51" i="5" s="1"/>
  <c r="AB51" i="5"/>
  <c r="V53" i="5"/>
  <c r="AB53" i="5"/>
  <c r="V54" i="5"/>
  <c r="AB54" i="5"/>
  <c r="V56" i="5"/>
  <c r="J56" i="5" s="1"/>
  <c r="AB56" i="5"/>
  <c r="V65" i="5"/>
  <c r="J65" i="5" s="1"/>
  <c r="AB65" i="5"/>
  <c r="AD66" i="5"/>
  <c r="AB66" i="5"/>
  <c r="V70" i="5"/>
  <c r="AB70" i="5"/>
  <c r="AD74" i="5"/>
  <c r="AB74" i="5"/>
  <c r="V77" i="5"/>
  <c r="F77" i="5" s="1"/>
  <c r="AB77" i="5"/>
  <c r="V81" i="5"/>
  <c r="AB81" i="5"/>
  <c r="V82" i="5"/>
  <c r="AB82" i="5"/>
  <c r="V83" i="5"/>
  <c r="E83" i="5" s="1"/>
  <c r="X83" i="5" s="1"/>
  <c r="AB83" i="5"/>
  <c r="V84" i="5"/>
  <c r="AB84" i="5"/>
  <c r="V85" i="5"/>
  <c r="AB85" i="5"/>
  <c r="V86" i="5"/>
  <c r="AB86" i="5"/>
  <c r="V90" i="5"/>
  <c r="I90" i="5" s="1"/>
  <c r="AB90" i="5"/>
  <c r="V98" i="5"/>
  <c r="H98" i="5" s="1"/>
  <c r="AB98" i="5"/>
  <c r="V101" i="5"/>
  <c r="AB101" i="5"/>
  <c r="V127" i="5"/>
  <c r="AB127" i="5"/>
  <c r="V145" i="5"/>
  <c r="J145" i="5" s="1"/>
  <c r="AB145" i="5"/>
  <c r="V146" i="5"/>
  <c r="R146" i="5" s="1"/>
  <c r="AB146" i="5"/>
  <c r="AD153" i="5"/>
  <c r="AB153" i="5"/>
  <c r="V166" i="5"/>
  <c r="AB166" i="5"/>
  <c r="AD169" i="5"/>
  <c r="AB169" i="5"/>
  <c r="AD177" i="5"/>
  <c r="AB177" i="5"/>
  <c r="V178" i="5"/>
  <c r="AB178" i="5"/>
  <c r="V179" i="5"/>
  <c r="AB179" i="5"/>
  <c r="V180" i="5"/>
  <c r="J180" i="5" s="1"/>
  <c r="AB180" i="5"/>
  <c r="V181" i="5"/>
  <c r="G181" i="5" s="1"/>
  <c r="AB181" i="5"/>
  <c r="V187" i="5"/>
  <c r="AB187" i="5"/>
  <c r="V195" i="5"/>
  <c r="AB195" i="5"/>
  <c r="V198" i="5"/>
  <c r="AB198" i="5"/>
  <c r="AD201" i="5"/>
  <c r="AB201" i="5"/>
  <c r="V209" i="5"/>
  <c r="AB209" i="5"/>
  <c r="AD214" i="5"/>
  <c r="AB214" i="5"/>
  <c r="T47" i="4"/>
  <c r="T46" i="4"/>
  <c r="E14" i="5"/>
  <c r="X14" i="5" s="1"/>
  <c r="G14" i="5"/>
  <c r="R14" i="5"/>
  <c r="F14" i="5"/>
  <c r="I14" i="5"/>
  <c r="I15" i="5"/>
  <c r="G15" i="5"/>
  <c r="R15" i="5"/>
  <c r="G17" i="5"/>
  <c r="I17" i="5"/>
  <c r="H19" i="5"/>
  <c r="E21" i="5"/>
  <c r="X21" i="5" s="1"/>
  <c r="F21" i="5"/>
  <c r="G21" i="5"/>
  <c r="I21" i="5"/>
  <c r="H21" i="5"/>
  <c r="R21" i="5"/>
  <c r="E24" i="5"/>
  <c r="X24" i="5" s="1"/>
  <c r="I24" i="5"/>
  <c r="E25" i="5"/>
  <c r="X25" i="5" s="1"/>
  <c r="F25" i="5"/>
  <c r="F27" i="5"/>
  <c r="R27" i="5"/>
  <c r="I27" i="5"/>
  <c r="G27" i="5"/>
  <c r="H27" i="5"/>
  <c r="E29" i="5"/>
  <c r="X29" i="5" s="1"/>
  <c r="G29" i="5"/>
  <c r="H29" i="5"/>
  <c r="I29" i="5"/>
  <c r="E33" i="5"/>
  <c r="X33" i="5" s="1"/>
  <c r="G33" i="5"/>
  <c r="H33" i="5"/>
  <c r="F33" i="5"/>
  <c r="E34" i="5"/>
  <c r="X34" i="5" s="1"/>
  <c r="G34" i="5"/>
  <c r="F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H10" i="5"/>
  <c r="I10" i="5"/>
  <c r="V49" i="5"/>
  <c r="H49" i="5" s="1"/>
  <c r="AD49" i="5"/>
  <c r="V52" i="5"/>
  <c r="I52" i="5" s="1"/>
  <c r="AD52" i="5"/>
  <c r="V55" i="5"/>
  <c r="AD55" i="5"/>
  <c r="V57" i="5"/>
  <c r="E57" i="5" s="1"/>
  <c r="X57" i="5" s="1"/>
  <c r="AD57" i="5"/>
  <c r="V59" i="5"/>
  <c r="R59" i="5" s="1"/>
  <c r="AD59" i="5"/>
  <c r="V60" i="5"/>
  <c r="E60" i="5" s="1"/>
  <c r="X60" i="5" s="1"/>
  <c r="AD60" i="5"/>
  <c r="V61" i="5"/>
  <c r="AD61" i="5"/>
  <c r="V62" i="5"/>
  <c r="J62" i="5" s="1"/>
  <c r="AD62" i="5"/>
  <c r="V63" i="5"/>
  <c r="F63" i="5" s="1"/>
  <c r="AD63" i="5"/>
  <c r="V64" i="5"/>
  <c r="G64" i="5" s="1"/>
  <c r="AD64" i="5"/>
  <c r="V67" i="5"/>
  <c r="AD67" i="5"/>
  <c r="V68" i="5"/>
  <c r="H68" i="5" s="1"/>
  <c r="AD68" i="5"/>
  <c r="V69" i="5"/>
  <c r="G69" i="5" s="1"/>
  <c r="AD69" i="5"/>
  <c r="V71" i="5"/>
  <c r="E71" i="5" s="1"/>
  <c r="X71" i="5" s="1"/>
  <c r="AD71" i="5"/>
  <c r="V72" i="5"/>
  <c r="AD72" i="5"/>
  <c r="V73" i="5"/>
  <c r="J73" i="5" s="1"/>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I191" i="5" s="1"/>
  <c r="AD191" i="5"/>
  <c r="V192" i="5"/>
  <c r="AD192" i="5"/>
  <c r="V193" i="5"/>
  <c r="J193" i="5" s="1"/>
  <c r="AD193" i="5"/>
  <c r="V194" i="5"/>
  <c r="H194" i="5" s="1"/>
  <c r="AD194" i="5"/>
  <c r="V196" i="5"/>
  <c r="G196" i="5" s="1"/>
  <c r="AD196" i="5"/>
  <c r="V197" i="5"/>
  <c r="AD197" i="5"/>
  <c r="V199" i="5"/>
  <c r="H199" i="5" s="1"/>
  <c r="AD199" i="5"/>
  <c r="V200" i="5"/>
  <c r="F200" i="5" s="1"/>
  <c r="AD200" i="5"/>
  <c r="V202" i="5"/>
  <c r="I202" i="5" s="1"/>
  <c r="AD202" i="5"/>
  <c r="V203" i="5"/>
  <c r="AD203" i="5"/>
  <c r="V204" i="5"/>
  <c r="R204" i="5" s="1"/>
  <c r="AD204" i="5"/>
  <c r="V205" i="5"/>
  <c r="G205" i="5" s="1"/>
  <c r="AD205" i="5"/>
  <c r="V206" i="5"/>
  <c r="H206" i="5" s="1"/>
  <c r="AD206" i="5"/>
  <c r="V207" i="5"/>
  <c r="AD207" i="5"/>
  <c r="V208" i="5"/>
  <c r="E208" i="5" s="1"/>
  <c r="X208" i="5" s="1"/>
  <c r="AD208" i="5"/>
  <c r="V210" i="5"/>
  <c r="H210" i="5" s="1"/>
  <c r="AD210" i="5"/>
  <c r="V211" i="5"/>
  <c r="G211" i="5" s="1"/>
  <c r="AD211" i="5"/>
  <c r="V212" i="5"/>
  <c r="AD212" i="5"/>
  <c r="V213" i="5"/>
  <c r="R213" i="5" s="1"/>
  <c r="AD213" i="5"/>
  <c r="V215" i="5"/>
  <c r="I215" i="5" s="1"/>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I28" i="5"/>
  <c r="F28" i="5"/>
  <c r="H28" i="5"/>
  <c r="R28" i="5"/>
  <c r="G28" i="5"/>
  <c r="E31" i="5"/>
  <c r="X31" i="5" s="1"/>
  <c r="G31" i="5"/>
  <c r="E32" i="5"/>
  <c r="X32" i="5" s="1"/>
  <c r="F32" i="5"/>
  <c r="H32" i="5"/>
  <c r="R32" i="5"/>
  <c r="G32" i="5"/>
  <c r="F35" i="5"/>
  <c r="E38" i="5"/>
  <c r="X38" i="5" s="1"/>
  <c r="I38" i="5"/>
  <c r="H38" i="5"/>
  <c r="R38" i="5"/>
  <c r="F38" i="5"/>
  <c r="E40" i="5"/>
  <c r="X40" i="5" s="1"/>
  <c r="F40" i="5"/>
  <c r="R40" i="5"/>
  <c r="H40" i="5"/>
  <c r="J12" i="5"/>
  <c r="I12" i="5"/>
  <c r="I11" i="5"/>
  <c r="H11" i="5"/>
  <c r="F11" i="5"/>
  <c r="J9" i="5"/>
  <c r="I9" i="5"/>
  <c r="H9" i="5"/>
  <c r="AB1374" i="5"/>
  <c r="AD1374" i="5"/>
  <c r="E10" i="5"/>
  <c r="X10" i="5" s="1"/>
  <c r="R10" i="5"/>
  <c r="J8" i="5"/>
  <c r="I8" i="5"/>
  <c r="AB1073" i="5"/>
  <c r="AD1073" i="5"/>
  <c r="AB1102" i="5"/>
  <c r="AD1102" i="5"/>
  <c r="AB1494" i="5"/>
  <c r="AD1494" i="5"/>
  <c r="AB1806" i="5"/>
  <c r="AD1806" i="5"/>
  <c r="AB2110" i="5"/>
  <c r="AD2110" i="5"/>
  <c r="E11" i="5"/>
  <c r="X11" i="5" s="1"/>
  <c r="J11" i="5"/>
  <c r="R11" i="5"/>
  <c r="E8" i="5"/>
  <c r="X8" i="5" s="1"/>
  <c r="R8" i="5"/>
  <c r="X6" i="5"/>
  <c r="R6" i="5"/>
  <c r="AB1478" i="5"/>
  <c r="AD1478" i="5"/>
  <c r="AB1505" i="5"/>
  <c r="AD1505" i="5"/>
  <c r="AB1518" i="5"/>
  <c r="AD1518" i="5"/>
  <c r="AB1734" i="5"/>
  <c r="AD1734" i="5"/>
  <c r="AB1870" i="5"/>
  <c r="AD1870" i="5"/>
  <c r="X5" i="5"/>
  <c r="E9" i="5"/>
  <c r="X9" i="5" s="1"/>
  <c r="R9" i="5"/>
  <c r="X7" i="5"/>
  <c r="R7" i="5"/>
  <c r="G101" i="4"/>
  <c r="G89"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G44" i="5"/>
  <c r="E44" i="5"/>
  <c r="X44" i="5" s="1"/>
  <c r="R45" i="5"/>
  <c r="F45" i="5"/>
  <c r="H45" i="5"/>
  <c r="I45" i="5"/>
  <c r="G45" i="5"/>
  <c r="E45" i="5"/>
  <c r="X45" i="5" s="1"/>
  <c r="R46" i="5"/>
  <c r="H46" i="5"/>
  <c r="I46" i="5"/>
  <c r="F46" i="5"/>
  <c r="G46" i="5"/>
  <c r="J46" i="5"/>
  <c r="E46" i="5"/>
  <c r="X46" i="5" s="1"/>
  <c r="R47" i="5"/>
  <c r="F47" i="5"/>
  <c r="H47" i="5"/>
  <c r="I47" i="5"/>
  <c r="J47" i="5"/>
  <c r="G47" i="5"/>
  <c r="E47" i="5"/>
  <c r="X47" i="5" s="1"/>
  <c r="J48" i="5"/>
  <c r="H48" i="5"/>
  <c r="I48" i="5"/>
  <c r="R48" i="5"/>
  <c r="G48" i="5"/>
  <c r="E48" i="5"/>
  <c r="X48" i="5" s="1"/>
  <c r="R49" i="5"/>
  <c r="F49" i="5"/>
  <c r="J49" i="5"/>
  <c r="I49" i="5"/>
  <c r="G49" i="5"/>
  <c r="E49" i="5"/>
  <c r="X49" i="5" s="1"/>
  <c r="V50" i="5"/>
  <c r="G50" i="5"/>
  <c r="I51" i="5"/>
  <c r="R51" i="5"/>
  <c r="G51" i="5"/>
  <c r="F51" i="5"/>
  <c r="J51" i="5"/>
  <c r="E51" i="5"/>
  <c r="X51" i="5" s="1"/>
  <c r="G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E56" i="5"/>
  <c r="X56" i="5" s="1"/>
  <c r="R57" i="5"/>
  <c r="H57" i="5"/>
  <c r="F57" i="5"/>
  <c r="G57" i="5"/>
  <c r="I57" i="5"/>
  <c r="J57" i="5"/>
  <c r="V58" i="5"/>
  <c r="G58" i="5" s="1"/>
  <c r="G59" i="5"/>
  <c r="J59" i="5"/>
  <c r="F59" i="5"/>
  <c r="H59" i="5"/>
  <c r="I59" i="5"/>
  <c r="E59" i="5"/>
  <c r="X59" i="5" s="1"/>
  <c r="J60" i="5"/>
  <c r="R60" i="5"/>
  <c r="H60" i="5"/>
  <c r="G60" i="5"/>
  <c r="I60" i="5"/>
  <c r="F60" i="5"/>
  <c r="J61" i="5"/>
  <c r="F61" i="5"/>
  <c r="R61" i="5"/>
  <c r="I61" i="5"/>
  <c r="G61" i="5"/>
  <c r="H61" i="5"/>
  <c r="E61" i="5"/>
  <c r="X61" i="5" s="1"/>
  <c r="H62" i="5"/>
  <c r="R62" i="5"/>
  <c r="I62" i="5"/>
  <c r="F62" i="5"/>
  <c r="G62" i="5"/>
  <c r="E62" i="5"/>
  <c r="X62" i="5" s="1"/>
  <c r="H63" i="5"/>
  <c r="I63" i="5"/>
  <c r="R63" i="5"/>
  <c r="G63" i="5"/>
  <c r="J63" i="5"/>
  <c r="E63" i="5"/>
  <c r="X63" i="5" s="1"/>
  <c r="J64" i="5"/>
  <c r="F64" i="5"/>
  <c r="I64" i="5"/>
  <c r="R64" i="5"/>
  <c r="H64" i="5"/>
  <c r="E64" i="5"/>
  <c r="X64" i="5" s="1"/>
  <c r="H65" i="5"/>
  <c r="I65" i="5"/>
  <c r="G65" i="5"/>
  <c r="R65" i="5"/>
  <c r="F65" i="5"/>
  <c r="E65" i="5"/>
  <c r="X65" i="5" s="1"/>
  <c r="V66" i="5"/>
  <c r="G66" i="5" s="1"/>
  <c r="R67" i="5"/>
  <c r="I67" i="5"/>
  <c r="G67" i="5"/>
  <c r="H67" i="5"/>
  <c r="F67" i="5"/>
  <c r="J67" i="5"/>
  <c r="E67" i="5"/>
  <c r="X67" i="5" s="1"/>
  <c r="J68" i="5"/>
  <c r="I68" i="5"/>
  <c r="F68" i="5"/>
  <c r="R68" i="5"/>
  <c r="G68" i="5"/>
  <c r="E68" i="5"/>
  <c r="X68" i="5" s="1"/>
  <c r="J69" i="5"/>
  <c r="H69" i="5"/>
  <c r="F69" i="5"/>
  <c r="I69" i="5"/>
  <c r="R69" i="5"/>
  <c r="E69" i="5"/>
  <c r="X69" i="5" s="1"/>
  <c r="R70" i="5"/>
  <c r="I70" i="5"/>
  <c r="J70" i="5"/>
  <c r="H70" i="5"/>
  <c r="G70" i="5"/>
  <c r="F70" i="5"/>
  <c r="E70" i="5"/>
  <c r="X70" i="5" s="1"/>
  <c r="J71" i="5"/>
  <c r="I71" i="5"/>
  <c r="R71" i="5"/>
  <c r="H71" i="5"/>
  <c r="F71" i="5"/>
  <c r="G71" i="5"/>
  <c r="J72" i="5"/>
  <c r="I72" i="5"/>
  <c r="F72" i="5"/>
  <c r="H72" i="5"/>
  <c r="R72" i="5"/>
  <c r="G72" i="5"/>
  <c r="E72" i="5"/>
  <c r="X72" i="5" s="1"/>
  <c r="H73" i="5"/>
  <c r="I73" i="5"/>
  <c r="G73" i="5"/>
  <c r="R73" i="5"/>
  <c r="F73" i="5"/>
  <c r="E73" i="5"/>
  <c r="X73" i="5" s="1"/>
  <c r="V74" i="5"/>
  <c r="G74" i="5" s="1"/>
  <c r="G75" i="5"/>
  <c r="H75" i="5"/>
  <c r="F75" i="5"/>
  <c r="R75" i="5"/>
  <c r="J77" i="5"/>
  <c r="I77" i="5"/>
  <c r="R77" i="5"/>
  <c r="H77" i="5"/>
  <c r="G77" i="5"/>
  <c r="E77" i="5"/>
  <c r="X77" i="5" s="1"/>
  <c r="F81" i="5"/>
  <c r="H81" i="5"/>
  <c r="I81" i="5"/>
  <c r="R81" i="5"/>
  <c r="G81" i="5"/>
  <c r="J81" i="5"/>
  <c r="E81" i="5"/>
  <c r="X81" i="5" s="1"/>
  <c r="G82" i="5"/>
  <c r="I82" i="5"/>
  <c r="H82" i="5"/>
  <c r="F82" i="5"/>
  <c r="R82" i="5"/>
  <c r="J82" i="5"/>
  <c r="E82" i="5"/>
  <c r="X82" i="5" s="1"/>
  <c r="I83" i="5"/>
  <c r="F83" i="5"/>
  <c r="H83" i="5"/>
  <c r="G83" i="5"/>
  <c r="R83" i="5"/>
  <c r="J83" i="5"/>
  <c r="J84" i="5"/>
  <c r="H84" i="5"/>
  <c r="G84" i="5"/>
  <c r="I84" i="5"/>
  <c r="R84" i="5"/>
  <c r="F84" i="5"/>
  <c r="E84" i="5"/>
  <c r="X84" i="5" s="1"/>
  <c r="J85" i="5"/>
  <c r="F85" i="5"/>
  <c r="R85" i="5"/>
  <c r="H85" i="5"/>
  <c r="G85" i="5"/>
  <c r="I85" i="5"/>
  <c r="E85" i="5"/>
  <c r="X85" i="5" s="1"/>
  <c r="R86" i="5"/>
  <c r="G86" i="5"/>
  <c r="I86" i="5"/>
  <c r="F86" i="5"/>
  <c r="H86" i="5"/>
  <c r="J86" i="5"/>
  <c r="E86" i="5"/>
  <c r="X86" i="5" s="1"/>
  <c r="F90" i="5"/>
  <c r="J90" i="5"/>
  <c r="G90" i="5"/>
  <c r="R90" i="5"/>
  <c r="H90" i="5"/>
  <c r="E90" i="5"/>
  <c r="X90" i="5" s="1"/>
  <c r="G98" i="5"/>
  <c r="J98" i="5"/>
  <c r="F98" i="5"/>
  <c r="I98" i="5"/>
  <c r="R98" i="5"/>
  <c r="E98" i="5"/>
  <c r="X98" i="5" s="1"/>
  <c r="J101" i="5"/>
  <c r="I101" i="5"/>
  <c r="R101" i="5"/>
  <c r="F101" i="5"/>
  <c r="G101" i="5"/>
  <c r="H101" i="5"/>
  <c r="E101" i="5"/>
  <c r="X101" i="5" s="1"/>
  <c r="G127" i="5"/>
  <c r="H127" i="5"/>
  <c r="I127" i="5"/>
  <c r="F127" i="5"/>
  <c r="R127" i="5"/>
  <c r="J127" i="5"/>
  <c r="E127" i="5"/>
  <c r="X127" i="5" s="1"/>
  <c r="V137" i="5"/>
  <c r="G137" i="5" s="1"/>
  <c r="H145" i="5"/>
  <c r="I145" i="5"/>
  <c r="R145" i="5"/>
  <c r="F145" i="5"/>
  <c r="G145" i="5"/>
  <c r="E145" i="5"/>
  <c r="X145" i="5" s="1"/>
  <c r="H146" i="5"/>
  <c r="F146" i="5"/>
  <c r="G146" i="5"/>
  <c r="I146" i="5"/>
  <c r="J146" i="5"/>
  <c r="E146" i="5"/>
  <c r="X146" i="5" s="1"/>
  <c r="V153" i="5"/>
  <c r="G153" i="5" s="1"/>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G180" i="5"/>
  <c r="I180" i="5"/>
  <c r="E180" i="5"/>
  <c r="X180" i="5" s="1"/>
  <c r="I181" i="5"/>
  <c r="H181" i="5"/>
  <c r="R181" i="5"/>
  <c r="F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G191" i="5"/>
  <c r="R191" i="5"/>
  <c r="F191" i="5"/>
  <c r="J191" i="5"/>
  <c r="H191" i="5"/>
  <c r="E191" i="5"/>
  <c r="X191" i="5" s="1"/>
  <c r="I192" i="5"/>
  <c r="R192" i="5"/>
  <c r="F192" i="5"/>
  <c r="H192" i="5"/>
  <c r="G192" i="5"/>
  <c r="J192" i="5"/>
  <c r="E192" i="5"/>
  <c r="X192" i="5" s="1"/>
  <c r="H193" i="5"/>
  <c r="G193" i="5"/>
  <c r="F193" i="5"/>
  <c r="R193" i="5"/>
  <c r="I193" i="5"/>
  <c r="E193" i="5"/>
  <c r="X193" i="5" s="1"/>
  <c r="J194" i="5"/>
  <c r="G194" i="5"/>
  <c r="F194" i="5"/>
  <c r="I194" i="5"/>
  <c r="R194" i="5"/>
  <c r="E194" i="5"/>
  <c r="X194" i="5" s="1"/>
  <c r="H195" i="5"/>
  <c r="I195" i="5"/>
  <c r="R195" i="5"/>
  <c r="G195" i="5"/>
  <c r="F195" i="5"/>
  <c r="J195" i="5"/>
  <c r="E195" i="5"/>
  <c r="X195" i="5" s="1"/>
  <c r="J196" i="5"/>
  <c r="F196" i="5"/>
  <c r="I196" i="5"/>
  <c r="R196" i="5"/>
  <c r="H196" i="5"/>
  <c r="E196" i="5"/>
  <c r="X196" i="5" s="1"/>
  <c r="G197" i="5"/>
  <c r="F197" i="5"/>
  <c r="H197" i="5"/>
  <c r="R197" i="5"/>
  <c r="I197" i="5"/>
  <c r="J197" i="5"/>
  <c r="E197" i="5"/>
  <c r="X197" i="5" s="1"/>
  <c r="J198" i="5"/>
  <c r="F198" i="5"/>
  <c r="H198" i="5"/>
  <c r="I198" i="5"/>
  <c r="R198" i="5"/>
  <c r="G198" i="5"/>
  <c r="E198" i="5"/>
  <c r="X198" i="5" s="1"/>
  <c r="G199" i="5"/>
  <c r="R199" i="5"/>
  <c r="I199" i="5"/>
  <c r="F199" i="5"/>
  <c r="J199" i="5"/>
  <c r="E199" i="5"/>
  <c r="X199" i="5" s="1"/>
  <c r="J200" i="5"/>
  <c r="G200" i="5"/>
  <c r="H200" i="5"/>
  <c r="R200" i="5"/>
  <c r="I200" i="5"/>
  <c r="E200" i="5"/>
  <c r="X200" i="5" s="1"/>
  <c r="V201" i="5"/>
  <c r="G201" i="5" s="1"/>
  <c r="F202" i="5"/>
  <c r="R202" i="5"/>
  <c r="G202" i="5"/>
  <c r="H202" i="5"/>
  <c r="J202" i="5"/>
  <c r="E202" i="5"/>
  <c r="X202" i="5" s="1"/>
  <c r="G203" i="5"/>
  <c r="F203" i="5"/>
  <c r="J203" i="5"/>
  <c r="I203" i="5"/>
  <c r="R203" i="5"/>
  <c r="H203" i="5"/>
  <c r="E203" i="5"/>
  <c r="X203" i="5" s="1"/>
  <c r="I204" i="5"/>
  <c r="H204" i="5"/>
  <c r="G204" i="5"/>
  <c r="F204" i="5"/>
  <c r="J204" i="5"/>
  <c r="E204" i="5"/>
  <c r="X204" i="5" s="1"/>
  <c r="F205" i="5"/>
  <c r="H205" i="5"/>
  <c r="R205" i="5"/>
  <c r="I205" i="5"/>
  <c r="J205" i="5"/>
  <c r="E205" i="5"/>
  <c r="X205" i="5" s="1"/>
  <c r="G206" i="5"/>
  <c r="F206" i="5"/>
  <c r="I206" i="5"/>
  <c r="R206" i="5"/>
  <c r="J206" i="5"/>
  <c r="E206" i="5"/>
  <c r="X206" i="5" s="1"/>
  <c r="I207" i="5"/>
  <c r="F207" i="5"/>
  <c r="G207" i="5"/>
  <c r="H207" i="5"/>
  <c r="R207" i="5"/>
  <c r="J207" i="5"/>
  <c r="E207" i="5"/>
  <c r="X207" i="5" s="1"/>
  <c r="R208" i="5"/>
  <c r="G208" i="5"/>
  <c r="I208" i="5"/>
  <c r="H208" i="5"/>
  <c r="F208" i="5"/>
  <c r="J208" i="5"/>
  <c r="R209" i="5"/>
  <c r="I209" i="5"/>
  <c r="F209" i="5"/>
  <c r="J209" i="5"/>
  <c r="H209" i="5"/>
  <c r="G209" i="5"/>
  <c r="E209" i="5"/>
  <c r="X209" i="5" s="1"/>
  <c r="G210" i="5"/>
  <c r="I210" i="5"/>
  <c r="R210" i="5"/>
  <c r="J210" i="5"/>
  <c r="F210" i="5"/>
  <c r="E210" i="5"/>
  <c r="X210" i="5" s="1"/>
  <c r="H211" i="5"/>
  <c r="F211" i="5"/>
  <c r="R211" i="5"/>
  <c r="J211" i="5"/>
  <c r="I211" i="5"/>
  <c r="E211" i="5"/>
  <c r="X211" i="5" s="1"/>
  <c r="R212" i="5"/>
  <c r="I212" i="5"/>
  <c r="G212" i="5"/>
  <c r="H212" i="5"/>
  <c r="F212" i="5"/>
  <c r="J212" i="5"/>
  <c r="E212" i="5"/>
  <c r="X212" i="5" s="1"/>
  <c r="F213" i="5"/>
  <c r="H213" i="5"/>
  <c r="G213" i="5"/>
  <c r="I213" i="5"/>
  <c r="J213" i="5"/>
  <c r="E213" i="5"/>
  <c r="X213" i="5" s="1"/>
  <c r="V214" i="5"/>
  <c r="G214" i="5" s="1"/>
  <c r="R215" i="5"/>
  <c r="F215" i="5"/>
  <c r="H215" i="5"/>
  <c r="G215" i="5"/>
  <c r="J215" i="5"/>
  <c r="E215" i="5"/>
  <c r="X215" i="5" s="1"/>
  <c r="J216" i="5"/>
  <c r="I216" i="5"/>
  <c r="R216" i="5"/>
  <c r="H216" i="5"/>
  <c r="G216" i="5"/>
  <c r="F216" i="5"/>
  <c r="E216" i="5"/>
  <c r="X216"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s="1"/>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s="1"/>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G317" i="5"/>
  <c r="I317" i="5"/>
  <c r="R317" i="5"/>
  <c r="J317" i="5"/>
  <c r="H317" i="5"/>
  <c r="F317" i="5"/>
  <c r="E317" i="5"/>
  <c r="X317" i="5" s="1"/>
  <c r="V318" i="5"/>
  <c r="G318" i="5" s="1"/>
  <c r="V326" i="5"/>
  <c r="G326" i="5"/>
  <c r="I327" i="5"/>
  <c r="G327" i="5"/>
  <c r="R327" i="5"/>
  <c r="H327" i="5"/>
  <c r="F327" i="5"/>
  <c r="J327" i="5"/>
  <c r="E327" i="5"/>
  <c r="X327"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s="1"/>
  <c r="V353" i="5"/>
  <c r="G353" i="5"/>
  <c r="I354" i="5"/>
  <c r="G354" i="5"/>
  <c r="R354" i="5"/>
  <c r="F354" i="5"/>
  <c r="H354" i="5"/>
  <c r="J354" i="5"/>
  <c r="E354" i="5"/>
  <c r="X354"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s="1"/>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s="1"/>
  <c r="V465" i="5"/>
  <c r="G465" i="5"/>
  <c r="V470" i="5"/>
  <c r="G470" i="5"/>
  <c r="R476" i="5"/>
  <c r="I476" i="5"/>
  <c r="H476" i="5"/>
  <c r="J476" i="5"/>
  <c r="F476" i="5"/>
  <c r="G476" i="5"/>
  <c r="E476" i="5"/>
  <c r="X476" i="5" s="1"/>
  <c r="V481" i="5"/>
  <c r="G481" i="5"/>
  <c r="V486" i="5"/>
  <c r="G486" i="5" s="1"/>
  <c r="H488" i="5"/>
  <c r="R488" i="5"/>
  <c r="I488" i="5"/>
  <c r="F488" i="5"/>
  <c r="G488" i="5"/>
  <c r="J488" i="5"/>
  <c r="E488" i="5"/>
  <c r="X488" i="5" s="1"/>
  <c r="V489" i="5"/>
  <c r="G489" i="5"/>
  <c r="V502" i="5"/>
  <c r="G502" i="5"/>
  <c r="V505" i="5"/>
  <c r="G505" i="5"/>
  <c r="H514" i="5"/>
  <c r="R514" i="5"/>
  <c r="F514" i="5"/>
  <c r="G514" i="5"/>
  <c r="I514" i="5"/>
  <c r="J514" i="5"/>
  <c r="E514" i="5"/>
  <c r="X514" i="5" s="1"/>
  <c r="V521" i="5"/>
  <c r="G521" i="5" s="1"/>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V558" i="5"/>
  <c r="G558" i="5"/>
  <c r="V561" i="5"/>
  <c r="G561" i="5"/>
  <c r="I567" i="5"/>
  <c r="R567" i="5"/>
  <c r="H567" i="5"/>
  <c r="J567" i="5"/>
  <c r="G567" i="5"/>
  <c r="F567" i="5"/>
  <c r="E567" i="5"/>
  <c r="X567" i="5" s="1"/>
  <c r="F568" i="5"/>
  <c r="I568" i="5"/>
  <c r="H568" i="5"/>
  <c r="J568" i="5"/>
  <c r="R568" i="5"/>
  <c r="G568" i="5"/>
  <c r="E568" i="5"/>
  <c r="X568" i="5" s="1"/>
  <c r="V585" i="5"/>
  <c r="G585" i="5" s="1"/>
  <c r="V593" i="5"/>
  <c r="G593" i="5"/>
  <c r="V633" i="5"/>
  <c r="G633" i="5"/>
  <c r="V670" i="5"/>
  <c r="G670" i="5"/>
  <c r="V673" i="5"/>
  <c r="G673" i="5" s="1"/>
  <c r="V713" i="5"/>
  <c r="G713" i="5"/>
  <c r="V721" i="5"/>
  <c r="G721" i="5"/>
  <c r="V734" i="5"/>
  <c r="G734" i="5"/>
  <c r="V745" i="5"/>
  <c r="G745" i="5" s="1"/>
  <c r="V753" i="5"/>
  <c r="G753" i="5"/>
  <c r="V758" i="5"/>
  <c r="G758" i="5"/>
  <c r="V761" i="5"/>
  <c r="G761" i="5"/>
  <c r="V809" i="5"/>
  <c r="G809" i="5" s="1"/>
  <c r="V814" i="5"/>
  <c r="G814" i="5"/>
  <c r="V841" i="5"/>
  <c r="G841" i="5"/>
  <c r="V849" i="5"/>
  <c r="G849" i="5"/>
  <c r="V857" i="5"/>
  <c r="G857" i="5" s="1"/>
  <c r="V865" i="5"/>
  <c r="G865" i="5"/>
  <c r="V894" i="5"/>
  <c r="G894" i="5"/>
  <c r="V902" i="5"/>
  <c r="G902" i="5"/>
  <c r="V918" i="5"/>
  <c r="G918" i="5" s="1"/>
  <c r="V926" i="5"/>
  <c r="G926" i="5"/>
  <c r="V969" i="5"/>
  <c r="G969" i="5"/>
  <c r="V1001" i="5"/>
  <c r="G1001" i="5"/>
  <c r="V1025" i="5"/>
  <c r="G1025" i="5" s="1"/>
  <c r="V1030" i="5"/>
  <c r="G1030" i="5"/>
  <c r="V1049" i="5"/>
  <c r="G1049" i="5"/>
  <c r="V1065" i="5"/>
  <c r="G1065" i="5"/>
  <c r="V1070" i="5"/>
  <c r="G1070" i="5" s="1"/>
  <c r="V1073" i="5"/>
  <c r="G1073" i="5"/>
  <c r="V1078" i="5"/>
  <c r="G1078" i="5"/>
  <c r="V1081" i="5"/>
  <c r="G1081" i="5"/>
  <c r="V1102" i="5"/>
  <c r="G1102" i="5" s="1"/>
  <c r="V1118" i="5"/>
  <c r="G1118" i="5"/>
  <c r="V1121" i="5"/>
  <c r="G1121" i="5"/>
  <c r="V1169" i="5"/>
  <c r="G1169" i="5"/>
  <c r="V1177" i="5"/>
  <c r="G1177" i="5" s="1"/>
  <c r="V1182" i="5"/>
  <c r="G1182" i="5"/>
  <c r="V1241" i="5"/>
  <c r="G1241" i="5"/>
  <c r="V1249" i="5"/>
  <c r="G1249" i="5"/>
  <c r="V1270" i="5"/>
  <c r="G1270" i="5" s="1"/>
  <c r="V1273" i="5"/>
  <c r="G1273" i="5"/>
  <c r="V1294" i="5"/>
  <c r="G1294" i="5"/>
  <c r="V1345" i="5"/>
  <c r="G1345" i="5"/>
  <c r="V1374" i="5"/>
  <c r="G1374" i="5" s="1"/>
  <c r="V1382" i="5"/>
  <c r="G1382" i="5"/>
  <c r="V1390" i="5"/>
  <c r="G1390" i="5"/>
  <c r="V1393" i="5"/>
  <c r="G1393" i="5"/>
  <c r="V1398" i="5"/>
  <c r="G1398" i="5" s="1"/>
  <c r="V1406" i="5"/>
  <c r="G1406" i="5"/>
  <c r="V1470" i="5"/>
  <c r="G1470" i="5"/>
  <c r="V1478" i="5"/>
  <c r="G1478" i="5"/>
  <c r="V1489" i="5"/>
  <c r="G1489" i="5" s="1"/>
  <c r="V1494" i="5"/>
  <c r="G1494" i="5"/>
  <c r="V1502" i="5"/>
  <c r="G1502" i="5"/>
  <c r="V1505" i="5"/>
  <c r="G1505" i="5"/>
  <c r="V1518" i="5"/>
  <c r="G1518" i="5" s="1"/>
  <c r="V1577" i="5"/>
  <c r="G1577" i="5"/>
  <c r="V1582" i="5"/>
  <c r="G1582" i="5"/>
  <c r="V1646" i="5"/>
  <c r="G1646" i="5"/>
  <c r="V1734" i="5"/>
  <c r="G1734" i="5" s="1"/>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s="1"/>
  <c r="AD1935" i="5"/>
  <c r="V1935" i="5"/>
  <c r="V1936" i="5"/>
  <c r="AD1936" i="5"/>
  <c r="AD1937" i="5"/>
  <c r="V1937" i="5"/>
  <c r="AD1938" i="5"/>
  <c r="V1938" i="5"/>
  <c r="V1939" i="5"/>
  <c r="AD1939" i="5"/>
  <c r="V1940" i="5"/>
  <c r="AD1940" i="5"/>
  <c r="V1941" i="5"/>
  <c r="AD1941" i="5"/>
  <c r="V1942" i="5"/>
  <c r="G1942" i="5" s="1"/>
  <c r="AD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s="1"/>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s="1"/>
  <c r="AD2002" i="5"/>
  <c r="V2002" i="5"/>
  <c r="AD2003" i="5"/>
  <c r="V2003" i="5"/>
  <c r="AD2004" i="5"/>
  <c r="V2004" i="5"/>
  <c r="AD2005" i="5"/>
  <c r="V2005" i="5"/>
  <c r="AD2006" i="5"/>
  <c r="V2006" i="5"/>
  <c r="V2007" i="5"/>
  <c r="AD2007" i="5"/>
  <c r="AD2010" i="5"/>
  <c r="V2010" i="5"/>
  <c r="V2011" i="5"/>
  <c r="AD2011" i="5"/>
  <c r="AD2012" i="5"/>
  <c r="V2012" i="5"/>
  <c r="V2013" i="5"/>
  <c r="AD2013" i="5"/>
  <c r="V2014" i="5"/>
  <c r="G2014" i="5" s="1"/>
  <c r="AD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s="1"/>
  <c r="V2147" i="5"/>
  <c r="AD2147" i="5"/>
  <c r="AD2148" i="5"/>
  <c r="V2148" i="5"/>
  <c r="V2149" i="5"/>
  <c r="AD2149" i="5"/>
  <c r="V2150" i="5"/>
  <c r="G2150" i="5" s="1"/>
  <c r="AD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s="1"/>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s="1"/>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s="1"/>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s="1"/>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s="1"/>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s="1"/>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s="1"/>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s="1"/>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s="1"/>
  <c r="V2501" i="5"/>
  <c r="G2501" i="5"/>
  <c r="AB2501" i="5"/>
  <c r="V2502" i="5"/>
  <c r="G2502" i="5" s="1"/>
  <c r="AB2502" i="5"/>
  <c r="V2503" i="5"/>
  <c r="G2503" i="5" s="1"/>
  <c r="AB2503" i="5"/>
  <c r="AB2504" i="5"/>
  <c r="V2504" i="5"/>
  <c r="AD2504" i="5"/>
  <c r="S8" i="5"/>
  <c r="AC8" i="5"/>
  <c r="AC9" i="5"/>
  <c r="S9" i="5"/>
  <c r="AC10" i="5"/>
  <c r="S10" i="5"/>
  <c r="AC11" i="5"/>
  <c r="S11" i="5"/>
  <c r="S12" i="5"/>
  <c r="AC12" i="5"/>
  <c r="F23" i="5"/>
  <c r="E23" i="5"/>
  <c r="X23" i="5" s="1"/>
  <c r="H23" i="5"/>
  <c r="R23" i="5"/>
  <c r="I23" i="5"/>
  <c r="G23" i="5"/>
  <c r="E26" i="5"/>
  <c r="X26" i="5" s="1"/>
  <c r="R26" i="5"/>
  <c r="F26" i="5"/>
  <c r="I26" i="5"/>
  <c r="H26" i="5"/>
  <c r="F42" i="5"/>
  <c r="H42" i="5"/>
  <c r="R42" i="5"/>
  <c r="I42" i="5"/>
  <c r="E42" i="5"/>
  <c r="X42" i="5" s="1"/>
  <c r="R5" i="5"/>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J22" i="5"/>
  <c r="G22" i="5"/>
  <c r="U46" i="4"/>
  <c r="U45" i="4"/>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V45" i="4"/>
  <c r="S6" i="5"/>
  <c r="S5" i="5"/>
  <c r="S7" i="5"/>
  <c r="C15" i="6" l="1"/>
  <c r="C10" i="6"/>
  <c r="C9" i="6"/>
  <c r="C5" i="6"/>
  <c r="G77" i="4"/>
  <c r="G114" i="4"/>
  <c r="G41" i="4"/>
  <c r="G53" i="4"/>
  <c r="D77" i="4"/>
  <c r="D65" i="4"/>
  <c r="D89" i="4"/>
  <c r="D101" i="4"/>
  <c r="D114" i="4"/>
  <c r="D41" i="4"/>
  <c r="V50" i="4"/>
  <c r="V51" i="4"/>
  <c r="W51" i="4" s="1"/>
  <c r="J42" i="5"/>
  <c r="G42" i="5"/>
  <c r="J28" i="5"/>
  <c r="H31" i="5"/>
  <c r="I31" i="5"/>
  <c r="G41" i="5"/>
  <c r="I41" i="5"/>
  <c r="I37" i="5"/>
  <c r="F37" i="5"/>
  <c r="R37" i="5"/>
  <c r="I13" i="5"/>
  <c r="G13" i="5"/>
  <c r="J13" i="5"/>
  <c r="R13" i="5"/>
  <c r="H13" i="5"/>
  <c r="U47" i="4"/>
  <c r="U48" i="4"/>
  <c r="H41" i="5"/>
  <c r="F13" i="5"/>
  <c r="J10" i="5"/>
  <c r="G10" i="5"/>
  <c r="H112" i="6"/>
  <c r="C2" i="6"/>
  <c r="E41" i="5"/>
  <c r="X41" i="5" s="1"/>
  <c r="E13" i="5"/>
  <c r="X13" i="5" s="1"/>
  <c r="D13" i="6"/>
  <c r="C13" i="6"/>
  <c r="G37" i="5"/>
  <c r="G19" i="5"/>
  <c r="R19" i="5"/>
  <c r="E19" i="5"/>
  <c r="X19" i="5" s="1"/>
  <c r="R12" i="5"/>
  <c r="E12" i="5"/>
  <c r="E37" i="5"/>
  <c r="X37" i="5" s="1"/>
  <c r="U44" i="4"/>
  <c r="V44" i="4" s="1"/>
  <c r="U43" i="4"/>
  <c r="E39" i="5"/>
  <c r="X39" i="5" s="1"/>
  <c r="F39" i="5"/>
  <c r="G39" i="5"/>
  <c r="H25" i="5"/>
  <c r="G25" i="5"/>
  <c r="R25" i="5"/>
  <c r="V48" i="4"/>
  <c r="F29" i="5"/>
  <c r="H15" i="5"/>
  <c r="E15" i="5"/>
  <c r="X15" i="5" s="1"/>
  <c r="C12" i="6"/>
  <c r="C11" i="6"/>
  <c r="E27" i="5"/>
  <c r="X27" i="5" s="1"/>
  <c r="R15" i="4"/>
  <c r="R16" i="4"/>
  <c r="S16" i="4" s="1"/>
  <c r="S13" i="4"/>
  <c r="S12" i="4"/>
  <c r="T12" i="4" s="1"/>
  <c r="R19" i="4"/>
  <c r="R20" i="4"/>
  <c r="E3" i="20"/>
  <c r="B23" i="13"/>
  <c r="T2438" i="5"/>
  <c r="AC2438" i="5"/>
  <c r="T2406" i="5"/>
  <c r="AC2406" i="5"/>
  <c r="T2374" i="5"/>
  <c r="AC2374" i="5"/>
  <c r="T2342" i="5"/>
  <c r="AC2342" i="5"/>
  <c r="T2310" i="5"/>
  <c r="AC2310" i="5"/>
  <c r="T2278" i="5"/>
  <c r="AC2278" i="5"/>
  <c r="T2246" i="5"/>
  <c r="AC2246" i="5"/>
  <c r="T2214" i="5"/>
  <c r="AC2214" i="5"/>
  <c r="T2182" i="5"/>
  <c r="AC2182" i="5"/>
  <c r="T2150" i="5"/>
  <c r="AC2150" i="5"/>
  <c r="T2118" i="5"/>
  <c r="AC2118" i="5"/>
  <c r="T2086" i="5"/>
  <c r="AC2086" i="5"/>
  <c r="T2054" i="5"/>
  <c r="AC2054" i="5"/>
  <c r="T2022" i="5"/>
  <c r="AC2022" i="5"/>
  <c r="T1990" i="5"/>
  <c r="AC1990" i="5"/>
  <c r="T1958" i="5"/>
  <c r="AC1958" i="5"/>
  <c r="T1926" i="5"/>
  <c r="AC1926" i="5"/>
  <c r="T1894" i="5"/>
  <c r="AC1894" i="5"/>
  <c r="T1689" i="5"/>
  <c r="AC1689" i="5"/>
  <c r="S17" i="4"/>
  <c r="T2442" i="5"/>
  <c r="AC2442" i="5"/>
  <c r="T2410" i="5"/>
  <c r="AC2410" i="5"/>
  <c r="T2378" i="5"/>
  <c r="AC2378" i="5"/>
  <c r="T2346" i="5"/>
  <c r="AC2346" i="5"/>
  <c r="T2314" i="5"/>
  <c r="AC2314" i="5"/>
  <c r="T2282" i="5"/>
  <c r="AC2282" i="5"/>
  <c r="T2250" i="5"/>
  <c r="AC2250" i="5"/>
  <c r="T2218" i="5"/>
  <c r="AC2218" i="5"/>
  <c r="T2186" i="5"/>
  <c r="AC2186" i="5"/>
  <c r="T2154" i="5"/>
  <c r="AC2154" i="5"/>
  <c r="T2122" i="5"/>
  <c r="AC2122" i="5"/>
  <c r="T2090" i="5"/>
  <c r="AC2090" i="5"/>
  <c r="T2058" i="5"/>
  <c r="AC2058" i="5"/>
  <c r="T2026" i="5"/>
  <c r="AC2026" i="5"/>
  <c r="T1994" i="5"/>
  <c r="AC1994" i="5"/>
  <c r="T1962" i="5"/>
  <c r="AC1962" i="5"/>
  <c r="T1930" i="5"/>
  <c r="AC1930" i="5"/>
  <c r="T1898" i="5"/>
  <c r="AC1898" i="5"/>
  <c r="T1774" i="5"/>
  <c r="AC1774" i="5"/>
  <c r="T1758" i="5"/>
  <c r="AC1758" i="5"/>
  <c r="T1742" i="5"/>
  <c r="AC1742" i="5"/>
  <c r="T1726" i="5"/>
  <c r="AC1726" i="5"/>
  <c r="T1710" i="5"/>
  <c r="AC1710" i="5"/>
  <c r="B3" i="20"/>
  <c r="H4" i="20"/>
  <c r="Q21" i="4"/>
  <c r="R21" i="4" s="1"/>
  <c r="B27" i="3"/>
  <c r="C20" i="3"/>
  <c r="C16" i="3"/>
  <c r="C12" i="3"/>
  <c r="C7" i="3"/>
  <c r="A78" i="2"/>
  <c r="A70" i="2"/>
  <c r="AC2455" i="5"/>
  <c r="T2446" i="5"/>
  <c r="AC2446" i="5"/>
  <c r="AC2441" i="5"/>
  <c r="AC2432" i="5"/>
  <c r="AC2423" i="5"/>
  <c r="T2414" i="5"/>
  <c r="AC2414" i="5"/>
  <c r="AC2409" i="5"/>
  <c r="AC2400" i="5"/>
  <c r="AC2391" i="5"/>
  <c r="T2382" i="5"/>
  <c r="AC2382" i="5"/>
  <c r="AC2377" i="5"/>
  <c r="AC2368" i="5"/>
  <c r="AC2359" i="5"/>
  <c r="T2350" i="5"/>
  <c r="AC2350" i="5"/>
  <c r="AC2345" i="5"/>
  <c r="AC2336" i="5"/>
  <c r="AC2327" i="5"/>
  <c r="T2318" i="5"/>
  <c r="AC2318" i="5"/>
  <c r="AC2313" i="5"/>
  <c r="AC2304" i="5"/>
  <c r="AC2295" i="5"/>
  <c r="T2286" i="5"/>
  <c r="AC2286" i="5"/>
  <c r="AC2281" i="5"/>
  <c r="AC2272" i="5"/>
  <c r="T2254" i="5"/>
  <c r="AC2254" i="5"/>
  <c r="AC2249" i="5"/>
  <c r="T2222" i="5"/>
  <c r="AC2222" i="5"/>
  <c r="AC2217" i="5"/>
  <c r="T2190" i="5"/>
  <c r="AC2190" i="5"/>
  <c r="AC2185" i="5"/>
  <c r="T2158" i="5"/>
  <c r="AC2158" i="5"/>
  <c r="AC2153" i="5"/>
  <c r="T2126" i="5"/>
  <c r="AC2126" i="5"/>
  <c r="AC2121" i="5"/>
  <c r="T2094" i="5"/>
  <c r="AC2094" i="5"/>
  <c r="AC2089" i="5"/>
  <c r="T2062" i="5"/>
  <c r="AC2062" i="5"/>
  <c r="AC2057" i="5"/>
  <c r="T2030" i="5"/>
  <c r="AC2030" i="5"/>
  <c r="AC2025" i="5"/>
  <c r="T1998" i="5"/>
  <c r="AC1998" i="5"/>
  <c r="AC1993" i="5"/>
  <c r="T1966" i="5"/>
  <c r="AC1966" i="5"/>
  <c r="AC1961" i="5"/>
  <c r="T1934" i="5"/>
  <c r="AC1934" i="5"/>
  <c r="AC1929" i="5"/>
  <c r="T1902" i="5"/>
  <c r="AC1902" i="5"/>
  <c r="T1694" i="5"/>
  <c r="AC1694" i="5"/>
  <c r="A4" i="20"/>
  <c r="I4" i="20"/>
  <c r="B28" i="3"/>
  <c r="B20" i="3"/>
  <c r="B16" i="3"/>
  <c r="B12" i="3"/>
  <c r="B7" i="3"/>
  <c r="A77" i="2"/>
  <c r="A69" i="2"/>
  <c r="AC2503" i="5"/>
  <c r="AC2499" i="5"/>
  <c r="AC2495" i="5"/>
  <c r="AC2491" i="5"/>
  <c r="AC2487" i="5"/>
  <c r="AC2483" i="5"/>
  <c r="AC2479" i="5"/>
  <c r="AC2475" i="5"/>
  <c r="AC2471" i="5"/>
  <c r="AC2467" i="5"/>
  <c r="AC2463" i="5"/>
  <c r="AC2459" i="5"/>
  <c r="T2450" i="5"/>
  <c r="AC2450" i="5"/>
  <c r="AC2445" i="5"/>
  <c r="AC2436" i="5"/>
  <c r="AC2427" i="5"/>
  <c r="T2418" i="5"/>
  <c r="AC2418" i="5"/>
  <c r="AC2413" i="5"/>
  <c r="AC2404" i="5"/>
  <c r="AC2395" i="5"/>
  <c r="T2386" i="5"/>
  <c r="AC2386" i="5"/>
  <c r="AC2381" i="5"/>
  <c r="AC2372" i="5"/>
  <c r="AC2363" i="5"/>
  <c r="T2354" i="5"/>
  <c r="AC2354" i="5"/>
  <c r="AC2349" i="5"/>
  <c r="AC2340" i="5"/>
  <c r="AC2331" i="5"/>
  <c r="T2322" i="5"/>
  <c r="AC2322" i="5"/>
  <c r="AC2317" i="5"/>
  <c r="AC2308" i="5"/>
  <c r="AC2299" i="5"/>
  <c r="T2290" i="5"/>
  <c r="AC2290" i="5"/>
  <c r="AC2285" i="5"/>
  <c r="AC2276" i="5"/>
  <c r="T2258" i="5"/>
  <c r="AC2258" i="5"/>
  <c r="AC2253" i="5"/>
  <c r="T2226" i="5"/>
  <c r="AC2226" i="5"/>
  <c r="AC2221" i="5"/>
  <c r="T2194" i="5"/>
  <c r="AC2194" i="5"/>
  <c r="T2162" i="5"/>
  <c r="AC2162" i="5"/>
  <c r="T2130" i="5"/>
  <c r="AC2130" i="5"/>
  <c r="AC2125" i="5"/>
  <c r="T2098" i="5"/>
  <c r="AC2098" i="5"/>
  <c r="T2066" i="5"/>
  <c r="AC2066" i="5"/>
  <c r="AC2061" i="5"/>
  <c r="T2034" i="5"/>
  <c r="AC2034" i="5"/>
  <c r="T2002" i="5"/>
  <c r="AC2002" i="5"/>
  <c r="T1970" i="5"/>
  <c r="AC1970" i="5"/>
  <c r="T1938" i="5"/>
  <c r="AC1938" i="5"/>
  <c r="T1906" i="5"/>
  <c r="AC1906" i="5"/>
  <c r="T1780" i="5"/>
  <c r="AC1780" i="5"/>
  <c r="T1764" i="5"/>
  <c r="AC1764" i="5"/>
  <c r="T1748" i="5"/>
  <c r="AC1748" i="5"/>
  <c r="T1732" i="5"/>
  <c r="AC1732" i="5"/>
  <c r="T1716" i="5"/>
  <c r="AC1716" i="5"/>
  <c r="B4" i="20"/>
  <c r="J4" i="20"/>
  <c r="C23" i="3"/>
  <c r="C19" i="3"/>
  <c r="C15" i="3"/>
  <c r="C11" i="3"/>
  <c r="C6" i="3"/>
  <c r="A76" i="2"/>
  <c r="A68" i="2"/>
  <c r="T2454" i="5"/>
  <c r="AC2454" i="5"/>
  <c r="T2422" i="5"/>
  <c r="AC2422" i="5"/>
  <c r="T2390" i="5"/>
  <c r="AC2390" i="5"/>
  <c r="T2358" i="5"/>
  <c r="AC2358" i="5"/>
  <c r="T2326" i="5"/>
  <c r="AC2326" i="5"/>
  <c r="T2294" i="5"/>
  <c r="AC2294" i="5"/>
  <c r="AC2280" i="5"/>
  <c r="T2262" i="5"/>
  <c r="AC2262" i="5"/>
  <c r="T2230" i="5"/>
  <c r="AC2230" i="5"/>
  <c r="T2198" i="5"/>
  <c r="AC2198" i="5"/>
  <c r="T2166" i="5"/>
  <c r="AC2166" i="5"/>
  <c r="T2134" i="5"/>
  <c r="AC2134" i="5"/>
  <c r="T2102" i="5"/>
  <c r="AC2102" i="5"/>
  <c r="T2070" i="5"/>
  <c r="AC2070" i="5"/>
  <c r="T2038" i="5"/>
  <c r="AC2038" i="5"/>
  <c r="T2006" i="5"/>
  <c r="AC2006" i="5"/>
  <c r="T1974" i="5"/>
  <c r="AC1974" i="5"/>
  <c r="T1942" i="5"/>
  <c r="AC1942" i="5"/>
  <c r="T1910" i="5"/>
  <c r="AC1910" i="5"/>
  <c r="T1700" i="5"/>
  <c r="AC1700" i="5"/>
  <c r="C4" i="20"/>
  <c r="K4" i="20"/>
  <c r="B23" i="3"/>
  <c r="B19" i="3"/>
  <c r="B15" i="3"/>
  <c r="B11" i="3"/>
  <c r="B6" i="3"/>
  <c r="A75" i="2"/>
  <c r="A67" i="2"/>
  <c r="AC2502" i="5"/>
  <c r="AC2498" i="5"/>
  <c r="AC2494" i="5"/>
  <c r="AC2490" i="5"/>
  <c r="AC2486" i="5"/>
  <c r="AC2482" i="5"/>
  <c r="AC2478" i="5"/>
  <c r="AC2474" i="5"/>
  <c r="AC2470" i="5"/>
  <c r="AC2466" i="5"/>
  <c r="AC2462" i="5"/>
  <c r="T2458" i="5"/>
  <c r="AC2458" i="5"/>
  <c r="AC2453" i="5"/>
  <c r="AC2444" i="5"/>
  <c r="AC2435" i="5"/>
  <c r="T2426" i="5"/>
  <c r="AC2426" i="5"/>
  <c r="AC2421" i="5"/>
  <c r="AC2412" i="5"/>
  <c r="AC2403" i="5"/>
  <c r="T2394" i="5"/>
  <c r="AC2394" i="5"/>
  <c r="AC2389" i="5"/>
  <c r="AC2380" i="5"/>
  <c r="AC2371" i="5"/>
  <c r="T2362" i="5"/>
  <c r="AC2362" i="5"/>
  <c r="AC2357" i="5"/>
  <c r="AC2348" i="5"/>
  <c r="AC2339" i="5"/>
  <c r="T2330" i="5"/>
  <c r="AC2330" i="5"/>
  <c r="AC2325" i="5"/>
  <c r="AC2316" i="5"/>
  <c r="AC2307" i="5"/>
  <c r="T2298" i="5"/>
  <c r="AC2298" i="5"/>
  <c r="AC2293" i="5"/>
  <c r="AC2284" i="5"/>
  <c r="T2266" i="5"/>
  <c r="AC2266" i="5"/>
  <c r="AC2261" i="5"/>
  <c r="T2234" i="5"/>
  <c r="AC2234" i="5"/>
  <c r="AC2229" i="5"/>
  <c r="T2202" i="5"/>
  <c r="AC2202" i="5"/>
  <c r="AC2197" i="5"/>
  <c r="T2170" i="5"/>
  <c r="AC2170" i="5"/>
  <c r="AC2165" i="5"/>
  <c r="T2138" i="5"/>
  <c r="AC2138" i="5"/>
  <c r="AC2133" i="5"/>
  <c r="T2106" i="5"/>
  <c r="AC2106" i="5"/>
  <c r="AC2101" i="5"/>
  <c r="T2074" i="5"/>
  <c r="AC2074" i="5"/>
  <c r="AC2069" i="5"/>
  <c r="T2042" i="5"/>
  <c r="AC2042" i="5"/>
  <c r="AC2037" i="5"/>
  <c r="T2010" i="5"/>
  <c r="AC2010" i="5"/>
  <c r="AC2005" i="5"/>
  <c r="T1978" i="5"/>
  <c r="AC1978" i="5"/>
  <c r="AC1973" i="5"/>
  <c r="T1946" i="5"/>
  <c r="AC1946" i="5"/>
  <c r="AC1941" i="5"/>
  <c r="T1914" i="5"/>
  <c r="AC1914" i="5"/>
  <c r="D4" i="20"/>
  <c r="L4" i="20"/>
  <c r="C22" i="3"/>
  <c r="C18" i="3"/>
  <c r="C14" i="3"/>
  <c r="C10" i="3"/>
  <c r="A9" i="2"/>
  <c r="A74" i="2"/>
  <c r="A66" i="2"/>
  <c r="E5" i="7"/>
  <c r="T2430" i="5"/>
  <c r="AC2430" i="5"/>
  <c r="T2398" i="5"/>
  <c r="AC2398" i="5"/>
  <c r="T2366" i="5"/>
  <c r="AC2366" i="5"/>
  <c r="T2334" i="5"/>
  <c r="AC2334" i="5"/>
  <c r="T2302" i="5"/>
  <c r="AC2302" i="5"/>
  <c r="T2270" i="5"/>
  <c r="AC2270" i="5"/>
  <c r="T2238" i="5"/>
  <c r="AC2238" i="5"/>
  <c r="T2206" i="5"/>
  <c r="AC2206" i="5"/>
  <c r="T2174" i="5"/>
  <c r="AC2174" i="5"/>
  <c r="T2142" i="5"/>
  <c r="AC2142" i="5"/>
  <c r="T2110" i="5"/>
  <c r="AC2110" i="5"/>
  <c r="T2078" i="5"/>
  <c r="AC2078" i="5"/>
  <c r="T2046" i="5"/>
  <c r="AC2046" i="5"/>
  <c r="T2014" i="5"/>
  <c r="AC2014" i="5"/>
  <c r="T1982" i="5"/>
  <c r="AC1982" i="5"/>
  <c r="T1950" i="5"/>
  <c r="AC1950" i="5"/>
  <c r="T1918" i="5"/>
  <c r="AC1918" i="5"/>
  <c r="T1886" i="5"/>
  <c r="AC1886" i="5"/>
  <c r="T1785" i="5"/>
  <c r="AC1785" i="5"/>
  <c r="T1769" i="5"/>
  <c r="AC1769" i="5"/>
  <c r="T1753" i="5"/>
  <c r="AC1753" i="5"/>
  <c r="T1737" i="5"/>
  <c r="AC1737" i="5"/>
  <c r="T1721" i="5"/>
  <c r="AC1721" i="5"/>
  <c r="T1705" i="5"/>
  <c r="AC1705" i="5"/>
  <c r="E4" i="20"/>
  <c r="M4" i="20"/>
  <c r="J2" i="5"/>
  <c r="B22" i="3"/>
  <c r="B18" i="3"/>
  <c r="B14" i="3"/>
  <c r="B10" i="3"/>
  <c r="C26" i="3"/>
  <c r="A73" i="2"/>
  <c r="B8" i="3"/>
  <c r="D5" i="7"/>
  <c r="AC2501" i="5"/>
  <c r="AC2497" i="5"/>
  <c r="AC2493" i="5"/>
  <c r="AC2489" i="5"/>
  <c r="AC2485" i="5"/>
  <c r="AC2481" i="5"/>
  <c r="AC2477" i="5"/>
  <c r="AC2473" i="5"/>
  <c r="AC2469" i="5"/>
  <c r="AC2465" i="5"/>
  <c r="AC2461" i="5"/>
  <c r="AC2452" i="5"/>
  <c r="AC2443" i="5"/>
  <c r="T2434" i="5"/>
  <c r="AC2434" i="5"/>
  <c r="AC2429" i="5"/>
  <c r="AC2420" i="5"/>
  <c r="AC2411" i="5"/>
  <c r="T2402" i="5"/>
  <c r="AC2402" i="5"/>
  <c r="AC2397" i="5"/>
  <c r="AC2388" i="5"/>
  <c r="AC2379" i="5"/>
  <c r="T2370" i="5"/>
  <c r="AC2370" i="5"/>
  <c r="AC2365" i="5"/>
  <c r="AC2356" i="5"/>
  <c r="AC2347" i="5"/>
  <c r="T2338" i="5"/>
  <c r="AC2338" i="5"/>
  <c r="AC2333" i="5"/>
  <c r="AC2324" i="5"/>
  <c r="AC2315" i="5"/>
  <c r="T2306" i="5"/>
  <c r="AC2306" i="5"/>
  <c r="AC2301" i="5"/>
  <c r="AC2292" i="5"/>
  <c r="AC2283" i="5"/>
  <c r="T2274" i="5"/>
  <c r="AC2274" i="5"/>
  <c r="AC2269" i="5"/>
  <c r="T2242" i="5"/>
  <c r="AC2242" i="5"/>
  <c r="AC2237" i="5"/>
  <c r="T2210" i="5"/>
  <c r="AC2210" i="5"/>
  <c r="AC2205" i="5"/>
  <c r="T2178" i="5"/>
  <c r="AC2178" i="5"/>
  <c r="AC2173" i="5"/>
  <c r="T2146" i="5"/>
  <c r="AC2146" i="5"/>
  <c r="AC2141" i="5"/>
  <c r="T2114" i="5"/>
  <c r="AC2114" i="5"/>
  <c r="AC2109" i="5"/>
  <c r="T2082" i="5"/>
  <c r="AC2082" i="5"/>
  <c r="AC2077" i="5"/>
  <c r="T2050" i="5"/>
  <c r="AC2050" i="5"/>
  <c r="AC2045" i="5"/>
  <c r="T2018" i="5"/>
  <c r="AC2018" i="5"/>
  <c r="AC2013" i="5"/>
  <c r="T1986" i="5"/>
  <c r="AC1986" i="5"/>
  <c r="AC1981" i="5"/>
  <c r="T1954" i="5"/>
  <c r="AC1954" i="5"/>
  <c r="AC1949" i="5"/>
  <c r="T1922" i="5"/>
  <c r="AC1922" i="5"/>
  <c r="T1890" i="5"/>
  <c r="AC1890" i="5"/>
  <c r="AC1784" i="5"/>
  <c r="T1779" i="5"/>
  <c r="AC1779" i="5"/>
  <c r="AC1773" i="5"/>
  <c r="AC1768" i="5"/>
  <c r="T1763" i="5"/>
  <c r="AC1763" i="5"/>
  <c r="AC1757" i="5"/>
  <c r="AC1752" i="5"/>
  <c r="T1747" i="5"/>
  <c r="AC1747" i="5"/>
  <c r="AC1741" i="5"/>
  <c r="AC1736" i="5"/>
  <c r="T1731" i="5"/>
  <c r="AC1731" i="5"/>
  <c r="AC1725" i="5"/>
  <c r="AC1720" i="5"/>
  <c r="T1715" i="5"/>
  <c r="AC1715" i="5"/>
  <c r="AC1709" i="5"/>
  <c r="T1699" i="5"/>
  <c r="AC1699" i="5"/>
  <c r="T1778" i="5"/>
  <c r="AC1778" i="5"/>
  <c r="T1762" i="5"/>
  <c r="AC1762" i="5"/>
  <c r="T1746" i="5"/>
  <c r="AC1746" i="5"/>
  <c r="T1730" i="5"/>
  <c r="AC1730" i="5"/>
  <c r="T1714" i="5"/>
  <c r="AC1714" i="5"/>
  <c r="T1698" i="5"/>
  <c r="AC1698" i="5"/>
  <c r="T1783" i="5"/>
  <c r="AC1783" i="5"/>
  <c r="AC1777" i="5"/>
  <c r="AC1772" i="5"/>
  <c r="T1767" i="5"/>
  <c r="AC1767" i="5"/>
  <c r="AC1761" i="5"/>
  <c r="AC1756" i="5"/>
  <c r="T1751" i="5"/>
  <c r="AC1751" i="5"/>
  <c r="AC1745" i="5"/>
  <c r="AC1740" i="5"/>
  <c r="T1735" i="5"/>
  <c r="AC1735" i="5"/>
  <c r="AC1729" i="5"/>
  <c r="AC1724" i="5"/>
  <c r="T1719" i="5"/>
  <c r="AC1719" i="5"/>
  <c r="AC1713" i="5"/>
  <c r="AC1708" i="5"/>
  <c r="T1703" i="5"/>
  <c r="AC1703" i="5"/>
  <c r="AC1697" i="5"/>
  <c r="AC1692" i="5"/>
  <c r="T1782" i="5"/>
  <c r="AC1782" i="5"/>
  <c r="T1766" i="5"/>
  <c r="AC1766" i="5"/>
  <c r="T1750" i="5"/>
  <c r="AC1750" i="5"/>
  <c r="T1734" i="5"/>
  <c r="AC1734" i="5"/>
  <c r="T1718" i="5"/>
  <c r="AC1718" i="5"/>
  <c r="T1702" i="5"/>
  <c r="AC1702" i="5"/>
  <c r="AC1781" i="5"/>
  <c r="AC1776" i="5"/>
  <c r="T1771" i="5"/>
  <c r="AC1771" i="5"/>
  <c r="AC1765" i="5"/>
  <c r="AC1760" i="5"/>
  <c r="T1755" i="5"/>
  <c r="AC1755" i="5"/>
  <c r="AC1749" i="5"/>
  <c r="AC1744" i="5"/>
  <c r="T1739" i="5"/>
  <c r="AC1739" i="5"/>
  <c r="AC1733" i="5"/>
  <c r="AC1728" i="5"/>
  <c r="T1723" i="5"/>
  <c r="AC1723" i="5"/>
  <c r="AC1717" i="5"/>
  <c r="AC1712" i="5"/>
  <c r="T1707" i="5"/>
  <c r="AC1707" i="5"/>
  <c r="AC1701" i="5"/>
  <c r="AC1696" i="5"/>
  <c r="T1691" i="5"/>
  <c r="AC1691" i="5"/>
  <c r="AC1882" i="5"/>
  <c r="AC1878" i="5"/>
  <c r="AC1874" i="5"/>
  <c r="AC1870" i="5"/>
  <c r="AC1866" i="5"/>
  <c r="AC1862" i="5"/>
  <c r="AC1858" i="5"/>
  <c r="AC1854" i="5"/>
  <c r="AC1850" i="5"/>
  <c r="AC1846" i="5"/>
  <c r="AC1842" i="5"/>
  <c r="AC1838" i="5"/>
  <c r="AC1834" i="5"/>
  <c r="AC1830" i="5"/>
  <c r="AC1826" i="5"/>
  <c r="AC1822" i="5"/>
  <c r="AC1818" i="5"/>
  <c r="AC1814" i="5"/>
  <c r="AC1810" i="5"/>
  <c r="AC1806" i="5"/>
  <c r="AC1802" i="5"/>
  <c r="AC1798" i="5"/>
  <c r="AC1794" i="5"/>
  <c r="AC1790" i="5"/>
  <c r="T1786" i="5"/>
  <c r="AC1786" i="5"/>
  <c r="T1770" i="5"/>
  <c r="AC1770" i="5"/>
  <c r="T1754" i="5"/>
  <c r="AC1754" i="5"/>
  <c r="T1738" i="5"/>
  <c r="AC1738" i="5"/>
  <c r="T1722" i="5"/>
  <c r="AC1722" i="5"/>
  <c r="T1706" i="5"/>
  <c r="AC1706" i="5"/>
  <c r="T1690" i="5"/>
  <c r="AC1690" i="5"/>
  <c r="T1775" i="5"/>
  <c r="AC1775" i="5"/>
  <c r="T1759" i="5"/>
  <c r="AC1759" i="5"/>
  <c r="T1743" i="5"/>
  <c r="AC1743" i="5"/>
  <c r="T1727" i="5"/>
  <c r="AC1727" i="5"/>
  <c r="T1711" i="5"/>
  <c r="AC1711" i="5"/>
  <c r="T1695" i="5"/>
  <c r="AC1695" i="5"/>
  <c r="AD242" i="5"/>
  <c r="V242" i="5"/>
  <c r="AD549" i="5"/>
  <c r="V549" i="5"/>
  <c r="AD288" i="5"/>
  <c r="V288" i="5"/>
  <c r="AD328" i="5"/>
  <c r="V328" i="5"/>
  <c r="AC745" i="5"/>
  <c r="AC741" i="5"/>
  <c r="AC737" i="5"/>
  <c r="AC733" i="5"/>
  <c r="AC729" i="5"/>
  <c r="AC725" i="5"/>
  <c r="AC721" i="5"/>
  <c r="AC717" i="5"/>
  <c r="AC713" i="5"/>
  <c r="AC709" i="5"/>
  <c r="AC705" i="5"/>
  <c r="AC701" i="5"/>
  <c r="AC697" i="5"/>
  <c r="AC693" i="5"/>
  <c r="AC689" i="5"/>
  <c r="AC685" i="5"/>
  <c r="AC681" i="5"/>
  <c r="AC677" i="5"/>
  <c r="AC673" i="5"/>
  <c r="AC669" i="5"/>
  <c r="AC665" i="5"/>
  <c r="AC661" i="5"/>
  <c r="AC657" i="5"/>
  <c r="AC653" i="5"/>
  <c r="AC649" i="5"/>
  <c r="AC645" i="5"/>
  <c r="AC641" i="5"/>
  <c r="AC637" i="5"/>
  <c r="AC633" i="5"/>
  <c r="AC629" i="5"/>
  <c r="AC625" i="5"/>
  <c r="AC621" i="5"/>
  <c r="AC617" i="5"/>
  <c r="AC613" i="5"/>
  <c r="AC609" i="5"/>
  <c r="AC605" i="5"/>
  <c r="AC601" i="5"/>
  <c r="AC597" i="5"/>
  <c r="AC593" i="5"/>
  <c r="AC589" i="5"/>
  <c r="AC585" i="5"/>
  <c r="AC581" i="5"/>
  <c r="AC577" i="5"/>
  <c r="AC573" i="5"/>
  <c r="AC569" i="5"/>
  <c r="AC565" i="5"/>
  <c r="AC561" i="5"/>
  <c r="AC557" i="5"/>
  <c r="AC553" i="5"/>
  <c r="AC549" i="5"/>
  <c r="AC545" i="5"/>
  <c r="AC541" i="5"/>
  <c r="AC537" i="5"/>
  <c r="AC533" i="5"/>
  <c r="AC529" i="5"/>
  <c r="AC525" i="5"/>
  <c r="AC521" i="5"/>
  <c r="AC517" i="5"/>
  <c r="AC513" i="5"/>
  <c r="AC509" i="5"/>
  <c r="AC505" i="5"/>
  <c r="AC501" i="5"/>
  <c r="AC497" i="5"/>
  <c r="AC493" i="5"/>
  <c r="AC489" i="5"/>
  <c r="AC485" i="5"/>
  <c r="AC481" i="5"/>
  <c r="AC477" i="5"/>
  <c r="AC473" i="5"/>
  <c r="AC469" i="5"/>
  <c r="AC465" i="5"/>
  <c r="AC461" i="5"/>
  <c r="AC457" i="5"/>
  <c r="AC453" i="5"/>
  <c r="AC449" i="5"/>
  <c r="AC445" i="5"/>
  <c r="AC441" i="5"/>
  <c r="AC437" i="5"/>
  <c r="AC433" i="5"/>
  <c r="AC429" i="5"/>
  <c r="AC425" i="5"/>
  <c r="AC421" i="5"/>
  <c r="AC417" i="5"/>
  <c r="AC413" i="5"/>
  <c r="AC409" i="5"/>
  <c r="AC405" i="5"/>
  <c r="AC401" i="5"/>
  <c r="AC397" i="5"/>
  <c r="AC393" i="5"/>
  <c r="AC389" i="5"/>
  <c r="AC385" i="5"/>
  <c r="AC381" i="5"/>
  <c r="AC377" i="5"/>
  <c r="AC373" i="5"/>
  <c r="AC369" i="5"/>
  <c r="AC365" i="5"/>
  <c r="AC361" i="5"/>
  <c r="AC357" i="5"/>
  <c r="AC353" i="5"/>
  <c r="AC349" i="5"/>
  <c r="AC345" i="5"/>
  <c r="AC341" i="5"/>
  <c r="AC337" i="5"/>
  <c r="AC333" i="5"/>
  <c r="AC329" i="5"/>
  <c r="AC325" i="5"/>
  <c r="AC321" i="5"/>
  <c r="AC317" i="5"/>
  <c r="AC313" i="5"/>
  <c r="AC309" i="5"/>
  <c r="AC305" i="5"/>
  <c r="AC301" i="5"/>
  <c r="AC297" i="5"/>
  <c r="AC293" i="5"/>
  <c r="AC289" i="5"/>
  <c r="AC285" i="5"/>
  <c r="AC281" i="5"/>
  <c r="AC277" i="5"/>
  <c r="AC273" i="5"/>
  <c r="AC269" i="5"/>
  <c r="AC265" i="5"/>
  <c r="AC261" i="5"/>
  <c r="AC257" i="5"/>
  <c r="AC253" i="5"/>
  <c r="AC249" i="5"/>
  <c r="AC245" i="5"/>
  <c r="AC241" i="5"/>
  <c r="AC237" i="5"/>
  <c r="AC233" i="5"/>
  <c r="AC229" i="5"/>
  <c r="AC225" i="5"/>
  <c r="AC221" i="5"/>
  <c r="AC217" i="5"/>
  <c r="AC213" i="5"/>
  <c r="AC209" i="5"/>
  <c r="AC205" i="5"/>
  <c r="AC201" i="5"/>
  <c r="AC197" i="5"/>
  <c r="AC193" i="5"/>
  <c r="AC189" i="5"/>
  <c r="AC185" i="5"/>
  <c r="AC181" i="5"/>
  <c r="AC177" i="5"/>
  <c r="AC173" i="5"/>
  <c r="AC169" i="5"/>
  <c r="AC165" i="5"/>
  <c r="AD673" i="5"/>
  <c r="AB673" i="5"/>
  <c r="AC748" i="5"/>
  <c r="AC744" i="5"/>
  <c r="AC740" i="5"/>
  <c r="AC736" i="5"/>
  <c r="AC732" i="5"/>
  <c r="AC728" i="5"/>
  <c r="AC724" i="5"/>
  <c r="AC720" i="5"/>
  <c r="AC716" i="5"/>
  <c r="AC712" i="5"/>
  <c r="AC708" i="5"/>
  <c r="AC704" i="5"/>
  <c r="AC700" i="5"/>
  <c r="AC696" i="5"/>
  <c r="AC692" i="5"/>
  <c r="AC688" i="5"/>
  <c r="AC684" i="5"/>
  <c r="AC680" i="5"/>
  <c r="AC676" i="5"/>
  <c r="AC672" i="5"/>
  <c r="AC668" i="5"/>
  <c r="AC664" i="5"/>
  <c r="AC660" i="5"/>
  <c r="AC656" i="5"/>
  <c r="AC652" i="5"/>
  <c r="AC648" i="5"/>
  <c r="AC644" i="5"/>
  <c r="AC640" i="5"/>
  <c r="AC636" i="5"/>
  <c r="AC632" i="5"/>
  <c r="AC628" i="5"/>
  <c r="AC624" i="5"/>
  <c r="AC620" i="5"/>
  <c r="AC616" i="5"/>
  <c r="AC612" i="5"/>
  <c r="AC608" i="5"/>
  <c r="AC604" i="5"/>
  <c r="AC600" i="5"/>
  <c r="AC596" i="5"/>
  <c r="AC592" i="5"/>
  <c r="AC588" i="5"/>
  <c r="AC584" i="5"/>
  <c r="AC580" i="5"/>
  <c r="AC576" i="5"/>
  <c r="AC572" i="5"/>
  <c r="AC568" i="5"/>
  <c r="AC564" i="5"/>
  <c r="AC560" i="5"/>
  <c r="AC556" i="5"/>
  <c r="AC552" i="5"/>
  <c r="AC548" i="5"/>
  <c r="AC544" i="5"/>
  <c r="AC540" i="5"/>
  <c r="AC536" i="5"/>
  <c r="AC532" i="5"/>
  <c r="AC528" i="5"/>
  <c r="AC524" i="5"/>
  <c r="AC520" i="5"/>
  <c r="AC516" i="5"/>
  <c r="AC512" i="5"/>
  <c r="AC508" i="5"/>
  <c r="AC504" i="5"/>
  <c r="AC500" i="5"/>
  <c r="AC496" i="5"/>
  <c r="AC492" i="5"/>
  <c r="AC488" i="5"/>
  <c r="AC484" i="5"/>
  <c r="AC480" i="5"/>
  <c r="AC476" i="5"/>
  <c r="AC472" i="5"/>
  <c r="AC468" i="5"/>
  <c r="AC464" i="5"/>
  <c r="AC460" i="5"/>
  <c r="AC456" i="5"/>
  <c r="AC452" i="5"/>
  <c r="AC448" i="5"/>
  <c r="AC444" i="5"/>
  <c r="AC440" i="5"/>
  <c r="AC436" i="5"/>
  <c r="AC432" i="5"/>
  <c r="AC428" i="5"/>
  <c r="AC424" i="5"/>
  <c r="AC420" i="5"/>
  <c r="AC416" i="5"/>
  <c r="AC412" i="5"/>
  <c r="AC408" i="5"/>
  <c r="AC404" i="5"/>
  <c r="AC400" i="5"/>
  <c r="AC396" i="5"/>
  <c r="AC392" i="5"/>
  <c r="AC388" i="5"/>
  <c r="AC384" i="5"/>
  <c r="AC380" i="5"/>
  <c r="AC376" i="5"/>
  <c r="AC372" i="5"/>
  <c r="AC368" i="5"/>
  <c r="AC364" i="5"/>
  <c r="AC360" i="5"/>
  <c r="AC356" i="5"/>
  <c r="AC352" i="5"/>
  <c r="AC348" i="5"/>
  <c r="AC344" i="5"/>
  <c r="AC340" i="5"/>
  <c r="AC336" i="5"/>
  <c r="AC332" i="5"/>
  <c r="AC328" i="5"/>
  <c r="AC324" i="5"/>
  <c r="AC320" i="5"/>
  <c r="AC316" i="5"/>
  <c r="AC312" i="5"/>
  <c r="AC308" i="5"/>
  <c r="AC304" i="5"/>
  <c r="AD356" i="5"/>
  <c r="V356" i="5"/>
  <c r="AD308" i="5"/>
  <c r="V308" i="5"/>
  <c r="AD50" i="5"/>
  <c r="AB50" i="5"/>
  <c r="AD335" i="5"/>
  <c r="AD314" i="5"/>
  <c r="V314" i="5"/>
  <c r="AD217" i="5"/>
  <c r="V217" i="5"/>
  <c r="AD713" i="5"/>
  <c r="AD670" i="5"/>
  <c r="AB670" i="5"/>
  <c r="V352" i="5"/>
  <c r="AD325" i="5"/>
  <c r="V325" i="5"/>
  <c r="AC5" i="5"/>
  <c r="T7" i="5"/>
  <c r="T6" i="5"/>
  <c r="T5" i="5"/>
  <c r="X12" i="5" l="1"/>
  <c r="G124" i="6" a="1"/>
  <c r="G124" i="6" s="1"/>
  <c r="H124" i="6" s="1"/>
  <c r="D124" i="6" s="1"/>
  <c r="V47" i="4"/>
  <c r="V46" i="4"/>
  <c r="G288" i="5"/>
  <c r="I288" i="5"/>
  <c r="H288" i="5"/>
  <c r="E288" i="5"/>
  <c r="X288" i="5" s="1"/>
  <c r="J288" i="5"/>
  <c r="F288" i="5"/>
  <c r="R288" i="5"/>
  <c r="G549" i="5"/>
  <c r="E549" i="5"/>
  <c r="X549" i="5" s="1"/>
  <c r="R549" i="5"/>
  <c r="J549" i="5"/>
  <c r="I549" i="5"/>
  <c r="H549" i="5"/>
  <c r="F549" i="5"/>
  <c r="J352" i="5"/>
  <c r="F352" i="5"/>
  <c r="R352" i="5"/>
  <c r="G352" i="5"/>
  <c r="I352" i="5"/>
  <c r="H352" i="5"/>
  <c r="E352" i="5"/>
  <c r="X352" i="5" s="1"/>
  <c r="S15" i="4"/>
  <c r="T16" i="4" s="1"/>
  <c r="S14" i="4"/>
  <c r="F325" i="5"/>
  <c r="H325" i="5"/>
  <c r="R325" i="5"/>
  <c r="J325" i="5"/>
  <c r="I325" i="5"/>
  <c r="G325" i="5"/>
  <c r="E325" i="5"/>
  <c r="X325" i="5" s="1"/>
  <c r="R242" i="5"/>
  <c r="G242" i="5"/>
  <c r="F242" i="5"/>
  <c r="E242" i="5"/>
  <c r="X242" i="5" s="1"/>
  <c r="J242" i="5"/>
  <c r="H242" i="5"/>
  <c r="I242" i="5"/>
  <c r="S20" i="4"/>
  <c r="S21" i="4"/>
  <c r="T21" i="4" s="1"/>
  <c r="D112" i="6"/>
  <c r="C112" i="6"/>
  <c r="F356" i="5"/>
  <c r="E356" i="5"/>
  <c r="X356" i="5" s="1"/>
  <c r="G356" i="5"/>
  <c r="H356" i="5"/>
  <c r="J356" i="5"/>
  <c r="R356" i="5"/>
  <c r="I356" i="5"/>
  <c r="I314" i="5"/>
  <c r="R314" i="5"/>
  <c r="G314" i="5"/>
  <c r="H314" i="5"/>
  <c r="F314" i="5"/>
  <c r="E314" i="5"/>
  <c r="X314" i="5" s="1"/>
  <c r="J314" i="5"/>
  <c r="V42" i="4"/>
  <c r="W42" i="4" s="1"/>
  <c r="V43" i="4"/>
  <c r="W43" i="4" s="1"/>
  <c r="X51" i="4"/>
  <c r="Y51" i="4" s="1"/>
  <c r="H308" i="5"/>
  <c r="I308" i="5"/>
  <c r="R308" i="5"/>
  <c r="G308" i="5"/>
  <c r="F308" i="5"/>
  <c r="E308" i="5"/>
  <c r="X308" i="5" s="1"/>
  <c r="J308" i="5"/>
  <c r="R328" i="5"/>
  <c r="E328" i="5"/>
  <c r="X328" i="5" s="1"/>
  <c r="G328" i="5"/>
  <c r="H328" i="5"/>
  <c r="F328" i="5"/>
  <c r="J328" i="5"/>
  <c r="I328" i="5"/>
  <c r="J217" i="5"/>
  <c r="E217" i="5"/>
  <c r="X217" i="5" s="1"/>
  <c r="R217" i="5"/>
  <c r="H217" i="5"/>
  <c r="G217" i="5"/>
  <c r="I217" i="5"/>
  <c r="F217" i="5"/>
  <c r="S18" i="4"/>
  <c r="S19" i="4"/>
  <c r="W48" i="4"/>
  <c r="W47" i="4"/>
  <c r="W44" i="4"/>
  <c r="W49" i="4"/>
  <c r="W50" i="4"/>
  <c r="X50" i="4" s="1"/>
  <c r="Y50" i="4" l="1"/>
  <c r="Z50" i="4" s="1"/>
  <c r="Z51" i="4"/>
  <c r="AA51" i="4" s="1"/>
  <c r="T18" i="4"/>
  <c r="T17" i="4"/>
  <c r="W45" i="4"/>
  <c r="W46" i="4"/>
  <c r="X46" i="4" s="1"/>
  <c r="X49" i="4"/>
  <c r="Y49" i="4" s="1"/>
  <c r="X48" i="4"/>
  <c r="U21" i="4"/>
  <c r="V21" i="4" s="1"/>
  <c r="T14" i="4"/>
  <c r="T13" i="4"/>
  <c r="X42" i="4"/>
  <c r="Y42" i="4" s="1"/>
  <c r="X43" i="4"/>
  <c r="T19" i="4"/>
  <c r="T20" i="4"/>
  <c r="U20" i="4" s="1"/>
  <c r="X47" i="4"/>
  <c r="T15" i="4"/>
  <c r="AA50" i="4" l="1"/>
  <c r="AB50" i="4" s="1"/>
  <c r="V20" i="4"/>
  <c r="Z49" i="4"/>
  <c r="AA49" i="4" s="1"/>
  <c r="X44" i="4"/>
  <c r="X45" i="4"/>
  <c r="U13" i="4"/>
  <c r="U12" i="4"/>
  <c r="V12" i="4" s="1"/>
  <c r="U17" i="4"/>
  <c r="U16" i="4"/>
  <c r="U15" i="4"/>
  <c r="U14" i="4"/>
  <c r="W20" i="4"/>
  <c r="W21" i="4"/>
  <c r="X21" i="4" s="1"/>
  <c r="AB51" i="4"/>
  <c r="AC51" i="4" s="1"/>
  <c r="Y46" i="4"/>
  <c r="Y45" i="4"/>
  <c r="Y48" i="4"/>
  <c r="Z48" i="4" s="1"/>
  <c r="Y47" i="4"/>
  <c r="U18" i="4"/>
  <c r="U19" i="4"/>
  <c r="V19" i="4" s="1"/>
  <c r="W18" i="4" l="1"/>
  <c r="W19" i="4"/>
  <c r="AB49" i="4"/>
  <c r="AA48" i="4"/>
  <c r="AB48" i="4" s="1"/>
  <c r="Y20" i="4"/>
  <c r="Y21" i="4"/>
  <c r="Z21" i="4" s="1"/>
  <c r="V17" i="4"/>
  <c r="V18" i="4"/>
  <c r="Y43" i="4"/>
  <c r="Y44" i="4"/>
  <c r="X19" i="4"/>
  <c r="X20" i="4"/>
  <c r="Z46" i="4"/>
  <c r="Z47" i="4"/>
  <c r="AA47" i="4" s="1"/>
  <c r="V14" i="4"/>
  <c r="V13" i="4"/>
  <c r="Z45" i="4"/>
  <c r="Z44" i="4"/>
  <c r="V15" i="4"/>
  <c r="V16" i="4"/>
  <c r="AC50" i="4"/>
  <c r="AC49" i="4"/>
  <c r="AB47" i="4" l="1"/>
  <c r="AC48" i="4"/>
  <c r="AC47" i="4"/>
  <c r="Z20" i="4"/>
  <c r="W14" i="4"/>
  <c r="W15" i="4"/>
  <c r="Y19" i="4"/>
  <c r="Z19" i="4" s="1"/>
  <c r="AA44" i="4"/>
  <c r="AA46" i="4"/>
  <c r="AB46" i="4" s="1"/>
  <c r="AA45" i="4"/>
  <c r="Z42" i="4"/>
  <c r="AA42" i="4" s="1"/>
  <c r="Z43" i="4"/>
  <c r="AA43" i="4" s="1"/>
  <c r="W12" i="4"/>
  <c r="X12" i="4" s="1"/>
  <c r="W13" i="4"/>
  <c r="W16" i="4"/>
  <c r="W17" i="4"/>
  <c r="X17" i="4" s="1"/>
  <c r="X18" i="4"/>
  <c r="Y18" i="4" s="1"/>
  <c r="Y17" i="4" l="1"/>
  <c r="Z17" i="4" s="1"/>
  <c r="AB43" i="4"/>
  <c r="AB42" i="4"/>
  <c r="AC42" i="4" s="1"/>
  <c r="Z18" i="4"/>
  <c r="AC46" i="4"/>
  <c r="X13" i="4"/>
  <c r="X14" i="4"/>
  <c r="AB45" i="4"/>
  <c r="AC45" i="4" s="1"/>
  <c r="AB44" i="4"/>
  <c r="X15" i="4"/>
  <c r="X16" i="4"/>
  <c r="Y16" i="4" s="1"/>
  <c r="Y13" i="4" l="1"/>
  <c r="Y12" i="4"/>
  <c r="Z12" i="4" s="1"/>
  <c r="Y14" i="4"/>
  <c r="Y15" i="4"/>
  <c r="Z15" i="4" s="1"/>
  <c r="AC43" i="4"/>
  <c r="AC44" i="4"/>
  <c r="Z13" i="4" l="1"/>
  <c r="Z14" i="4"/>
  <c r="AA12" i="4"/>
  <c r="AA13" i="4" a="1"/>
  <c r="AA13" i="4" s="1"/>
  <c r="Z16" i="4"/>
  <c r="AA14" i="4" l="1" a="1"/>
  <c r="AA14" i="4" s="1"/>
  <c r="B30" i="4"/>
  <c r="A114" i="6"/>
  <c r="G114" i="6" s="1"/>
  <c r="B31" i="4"/>
  <c r="A115" i="6"/>
  <c r="G115" i="6" s="1"/>
  <c r="O31" i="4" l="1"/>
  <c r="M31" i="4"/>
  <c r="A18" i="6"/>
  <c r="B32" i="4"/>
  <c r="A116" i="6"/>
  <c r="G116" i="6" s="1"/>
  <c r="O30" i="4"/>
  <c r="M30" i="4"/>
  <c r="G7" i="6"/>
  <c r="H7" i="6" s="1"/>
  <c r="A17" i="6"/>
  <c r="AA15" i="4" a="1"/>
  <c r="AA15" i="4" s="1"/>
  <c r="AA16" i="4" s="1" a="1"/>
  <c r="AA16" i="4" s="1"/>
  <c r="A118" i="6" l="1"/>
  <c r="G118" i="6" s="1"/>
  <c r="B34" i="4"/>
  <c r="F17" i="6"/>
  <c r="H17" i="6" s="1"/>
  <c r="F39" i="6"/>
  <c r="F28" i="6"/>
  <c r="H28" i="6" s="1"/>
  <c r="F40" i="6"/>
  <c r="F18" i="6"/>
  <c r="H18" i="6" s="1"/>
  <c r="F29" i="6"/>
  <c r="H29" i="6" s="1"/>
  <c r="P42" i="4"/>
  <c r="B42" i="4" s="1"/>
  <c r="P54" i="4"/>
  <c r="D7" i="6"/>
  <c r="C7" i="6"/>
  <c r="A117" i="6"/>
  <c r="G117" i="6" s="1"/>
  <c r="B33" i="4"/>
  <c r="O32" i="4"/>
  <c r="M32" i="4"/>
  <c r="A19" i="6"/>
  <c r="P43" i="4"/>
  <c r="B43" i="4" s="1"/>
  <c r="P55" i="4"/>
  <c r="AA17" i="4" a="1"/>
  <c r="AA17" i="4" s="1"/>
  <c r="C28" i="6" l="1"/>
  <c r="K114" i="6"/>
  <c r="D28" i="6"/>
  <c r="B35" i="4"/>
  <c r="A119" i="6"/>
  <c r="G119" i="6" s="1"/>
  <c r="F98" i="6"/>
  <c r="H98" i="6" s="1"/>
  <c r="H39" i="6"/>
  <c r="F114" i="6"/>
  <c r="F50" i="6"/>
  <c r="O34" i="4"/>
  <c r="A21" i="6"/>
  <c r="M34" i="4"/>
  <c r="F30" i="6"/>
  <c r="H30" i="6" s="1"/>
  <c r="F19" i="6"/>
  <c r="H19" i="6" s="1"/>
  <c r="F41" i="6"/>
  <c r="M42" i="4"/>
  <c r="A28" i="6"/>
  <c r="D29" i="6"/>
  <c r="K115" i="6"/>
  <c r="C29" i="6"/>
  <c r="P44" i="4"/>
  <c r="B44" i="4" s="1"/>
  <c r="P56" i="4"/>
  <c r="F51" i="6"/>
  <c r="F99" i="6"/>
  <c r="H99" i="6" s="1"/>
  <c r="F115" i="6"/>
  <c r="H115" i="6" s="1"/>
  <c r="H40" i="6"/>
  <c r="B103" i="4"/>
  <c r="B67" i="4"/>
  <c r="B91" i="4"/>
  <c r="B79" i="4"/>
  <c r="B55" i="4"/>
  <c r="B121" i="4"/>
  <c r="M33" i="4"/>
  <c r="A20" i="6"/>
  <c r="O33" i="4"/>
  <c r="D17" i="6"/>
  <c r="C17" i="6"/>
  <c r="A29" i="6"/>
  <c r="M43" i="4"/>
  <c r="B102" i="4"/>
  <c r="B54" i="4"/>
  <c r="B90" i="4"/>
  <c r="B78" i="4"/>
  <c r="B120" i="4"/>
  <c r="B66" i="4"/>
  <c r="AA18" i="4" a="1"/>
  <c r="AA18" i="4" s="1"/>
  <c r="D18" i="6"/>
  <c r="C18" i="6"/>
  <c r="A120" i="6" l="1"/>
  <c r="B36" i="4"/>
  <c r="A40" i="6"/>
  <c r="M55" i="4"/>
  <c r="H51" i="6"/>
  <c r="F62" i="6"/>
  <c r="F52" i="6"/>
  <c r="F100" i="6"/>
  <c r="H100" i="6" s="1"/>
  <c r="F116" i="6"/>
  <c r="H116" i="6" s="1"/>
  <c r="H41" i="6"/>
  <c r="B2" i="6"/>
  <c r="H114" i="6"/>
  <c r="M79" i="4"/>
  <c r="A62" i="6"/>
  <c r="B122" i="4"/>
  <c r="B104" i="4"/>
  <c r="B68" i="4"/>
  <c r="B80" i="4"/>
  <c r="B56" i="4"/>
  <c r="B92" i="4"/>
  <c r="D19" i="6"/>
  <c r="C19" i="6"/>
  <c r="D39" i="6"/>
  <c r="C39" i="6"/>
  <c r="M102" i="4"/>
  <c r="A83" i="6"/>
  <c r="M121" i="4"/>
  <c r="A99" i="6"/>
  <c r="D99" i="6"/>
  <c r="C99" i="6"/>
  <c r="M66" i="4"/>
  <c r="A50" i="6"/>
  <c r="M91" i="4"/>
  <c r="A73" i="6"/>
  <c r="M44" i="4"/>
  <c r="A30" i="6"/>
  <c r="D30" i="6"/>
  <c r="K116" i="6"/>
  <c r="C30" i="6"/>
  <c r="C98" i="6"/>
  <c r="D98" i="6"/>
  <c r="M120" i="4"/>
  <c r="A98" i="6"/>
  <c r="A51" i="6"/>
  <c r="M67" i="4"/>
  <c r="O35" i="4"/>
  <c r="M35" i="4"/>
  <c r="A22" i="6"/>
  <c r="D115" i="6"/>
  <c r="C115" i="6"/>
  <c r="F61" i="6"/>
  <c r="H50" i="6"/>
  <c r="AA19" i="4" a="1"/>
  <c r="AA19" i="4" s="1"/>
  <c r="M78" i="4"/>
  <c r="A61" i="6"/>
  <c r="P57" i="4"/>
  <c r="P45" i="4"/>
  <c r="B45" i="4" s="1"/>
  <c r="A84" i="6"/>
  <c r="M103" i="4"/>
  <c r="F43" i="6"/>
  <c r="F32" i="6"/>
  <c r="H32" i="6" s="1"/>
  <c r="F21" i="6"/>
  <c r="H21" i="6" s="1"/>
  <c r="M90" i="4"/>
  <c r="A72" i="6"/>
  <c r="F31" i="6"/>
  <c r="H31" i="6" s="1"/>
  <c r="F20" i="6"/>
  <c r="H20" i="6" s="1"/>
  <c r="F42" i="6"/>
  <c r="D40" i="6"/>
  <c r="C40" i="6"/>
  <c r="P46" i="4"/>
  <c r="B46" i="4" s="1"/>
  <c r="P58" i="4"/>
  <c r="M54" i="4"/>
  <c r="A39" i="6"/>
  <c r="D31" i="6" l="1"/>
  <c r="K117" i="6"/>
  <c r="C31" i="6"/>
  <c r="B57" i="4"/>
  <c r="B123" i="4"/>
  <c r="B93" i="4"/>
  <c r="B69" i="4"/>
  <c r="B105" i="4"/>
  <c r="B81" i="4"/>
  <c r="F22" i="6"/>
  <c r="H22" i="6" s="1"/>
  <c r="F44" i="6"/>
  <c r="F94" i="6" s="1"/>
  <c r="F33" i="6"/>
  <c r="H33" i="6" s="1"/>
  <c r="A85" i="6"/>
  <c r="M104" i="4"/>
  <c r="C116" i="6"/>
  <c r="D116" i="6"/>
  <c r="A23" i="6"/>
  <c r="O36" i="4"/>
  <c r="M36" i="4"/>
  <c r="C100" i="6"/>
  <c r="D100" i="6"/>
  <c r="A32" i="6"/>
  <c r="M46" i="4"/>
  <c r="D21" i="6"/>
  <c r="C21" i="6"/>
  <c r="P47" i="4"/>
  <c r="B47" i="4" s="1"/>
  <c r="P59" i="4"/>
  <c r="F63" i="6"/>
  <c r="H52" i="6"/>
  <c r="K118" i="6"/>
  <c r="D32" i="6"/>
  <c r="C32" i="6"/>
  <c r="H62" i="6"/>
  <c r="F73" i="6"/>
  <c r="B82" i="4"/>
  <c r="B124" i="4"/>
  <c r="B70" i="4"/>
  <c r="B94" i="4"/>
  <c r="B58" i="4"/>
  <c r="B106" i="4"/>
  <c r="M122" i="4"/>
  <c r="A100" i="6"/>
  <c r="F118" i="6"/>
  <c r="H118" i="6" s="1"/>
  <c r="H43" i="6"/>
  <c r="F54" i="6"/>
  <c r="F102" i="6"/>
  <c r="H102" i="6" s="1"/>
  <c r="D50" i="6"/>
  <c r="C50" i="6"/>
  <c r="M92" i="4"/>
  <c r="A74" i="6"/>
  <c r="D51" i="6"/>
  <c r="C51" i="6"/>
  <c r="A121" i="6"/>
  <c r="B37" i="4"/>
  <c r="AA20" i="4" a="1"/>
  <c r="AA20" i="4" s="1"/>
  <c r="F117" i="6"/>
  <c r="H117" i="6" s="1"/>
  <c r="H42" i="6"/>
  <c r="F53" i="6"/>
  <c r="F101" i="6"/>
  <c r="H101" i="6" s="1"/>
  <c r="F72" i="6"/>
  <c r="H61" i="6"/>
  <c r="A41" i="6"/>
  <c r="M56" i="4"/>
  <c r="C114" i="6"/>
  <c r="D114" i="6"/>
  <c r="D20" i="6"/>
  <c r="C20" i="6"/>
  <c r="A63" i="6"/>
  <c r="M80" i="4"/>
  <c r="M45" i="4"/>
  <c r="A31" i="6"/>
  <c r="M68" i="4"/>
  <c r="A52" i="6"/>
  <c r="D41" i="6"/>
  <c r="C41" i="6"/>
  <c r="D42" i="6" l="1"/>
  <c r="C42" i="6"/>
  <c r="M106" i="4"/>
  <c r="A87" i="6"/>
  <c r="A86" i="6"/>
  <c r="M105" i="4"/>
  <c r="O37" i="4"/>
  <c r="A24" i="6"/>
  <c r="M37" i="4"/>
  <c r="D117" i="6"/>
  <c r="C117" i="6"/>
  <c r="M58" i="4"/>
  <c r="A43" i="6"/>
  <c r="A53" i="6"/>
  <c r="M69" i="4"/>
  <c r="B38" i="4"/>
  <c r="A122" i="6"/>
  <c r="AA21" i="4" a="1"/>
  <c r="AA21" i="4" s="1"/>
  <c r="D102" i="6"/>
  <c r="C102" i="6"/>
  <c r="A76" i="6"/>
  <c r="M94" i="4"/>
  <c r="M93" i="4"/>
  <c r="A75" i="6"/>
  <c r="F65" i="6"/>
  <c r="H54" i="6"/>
  <c r="D52" i="6"/>
  <c r="C52" i="6"/>
  <c r="A101" i="6"/>
  <c r="M123" i="4"/>
  <c r="M124" i="4"/>
  <c r="A102" i="6"/>
  <c r="H63" i="6"/>
  <c r="F74" i="6"/>
  <c r="D33" i="6"/>
  <c r="C33" i="6"/>
  <c r="K119" i="6"/>
  <c r="A42" i="6"/>
  <c r="M57" i="4"/>
  <c r="D61" i="6"/>
  <c r="C61" i="6"/>
  <c r="F83" i="6"/>
  <c r="H83" i="6" s="1"/>
  <c r="H72" i="6"/>
  <c r="D43" i="6"/>
  <c r="C43" i="6"/>
  <c r="D118" i="6"/>
  <c r="C118" i="6"/>
  <c r="M82" i="4"/>
  <c r="A65" i="6"/>
  <c r="B125" i="4"/>
  <c r="B83" i="4"/>
  <c r="B71" i="4"/>
  <c r="B95" i="4"/>
  <c r="B59" i="4"/>
  <c r="B107" i="4"/>
  <c r="F119" i="6"/>
  <c r="H119" i="6" s="1"/>
  <c r="F55" i="6"/>
  <c r="H44" i="6"/>
  <c r="F103" i="6"/>
  <c r="H103" i="6" s="1"/>
  <c r="F110" i="6"/>
  <c r="H110" i="6" s="1"/>
  <c r="F111" i="6"/>
  <c r="H111" i="6" s="1"/>
  <c r="F109" i="6"/>
  <c r="H109" i="6" s="1"/>
  <c r="F108" i="6"/>
  <c r="H108" i="6" s="1"/>
  <c r="F95" i="6"/>
  <c r="H94" i="6"/>
  <c r="D101" i="6"/>
  <c r="C101" i="6"/>
  <c r="H73" i="6"/>
  <c r="F84" i="6"/>
  <c r="H84" i="6" s="1"/>
  <c r="A33" i="6"/>
  <c r="M47" i="4"/>
  <c r="P60" i="4"/>
  <c r="P48" i="4"/>
  <c r="B48" i="4" s="1"/>
  <c r="D22" i="6"/>
  <c r="C22" i="6"/>
  <c r="A54" i="6"/>
  <c r="M70" i="4"/>
  <c r="H53" i="6"/>
  <c r="F64" i="6"/>
  <c r="D62" i="6"/>
  <c r="C62" i="6"/>
  <c r="M81" i="4"/>
  <c r="A64" i="6"/>
  <c r="A123" i="6" l="1"/>
  <c r="B39" i="4"/>
  <c r="AA22" i="4"/>
  <c r="AA23" i="4" s="1"/>
  <c r="A25" i="6"/>
  <c r="M38" i="4"/>
  <c r="O38" i="4"/>
  <c r="M48" i="4"/>
  <c r="A34" i="6"/>
  <c r="C94" i="6"/>
  <c r="D94" i="6"/>
  <c r="F66" i="6"/>
  <c r="H55" i="6"/>
  <c r="D63" i="6"/>
  <c r="C63" i="6"/>
  <c r="F76" i="6"/>
  <c r="H65" i="6"/>
  <c r="C111" i="6"/>
  <c r="D111" i="6"/>
  <c r="A66" i="6"/>
  <c r="M83" i="4"/>
  <c r="B108" i="4"/>
  <c r="B126" i="4"/>
  <c r="B72" i="4"/>
  <c r="B60" i="4"/>
  <c r="B96" i="4"/>
  <c r="B84" i="4"/>
  <c r="F96" i="6"/>
  <c r="H96" i="6" s="1"/>
  <c r="H95" i="6"/>
  <c r="D119" i="6"/>
  <c r="C119" i="6"/>
  <c r="P61" i="4"/>
  <c r="P49" i="4"/>
  <c r="B49" i="4" s="1"/>
  <c r="M95" i="4"/>
  <c r="A77" i="6"/>
  <c r="D103" i="6"/>
  <c r="C103" i="6"/>
  <c r="D72" i="6"/>
  <c r="C72" i="6"/>
  <c r="D44" i="6"/>
  <c r="C44" i="6"/>
  <c r="M125" i="4"/>
  <c r="A103" i="6"/>
  <c r="D83" i="6"/>
  <c r="C83" i="6"/>
  <c r="F85" i="6"/>
  <c r="H85" i="6" s="1"/>
  <c r="H74" i="6"/>
  <c r="D54" i="6"/>
  <c r="C54" i="6"/>
  <c r="H64" i="6"/>
  <c r="F75" i="6"/>
  <c r="C108" i="6"/>
  <c r="D108" i="6"/>
  <c r="A88" i="6"/>
  <c r="M107" i="4"/>
  <c r="D53" i="6"/>
  <c r="C53" i="6"/>
  <c r="C109" i="6"/>
  <c r="D109" i="6"/>
  <c r="A44" i="6"/>
  <c r="M59" i="4"/>
  <c r="D84" i="6"/>
  <c r="C84" i="6"/>
  <c r="D73" i="6"/>
  <c r="C73" i="6"/>
  <c r="C110" i="6"/>
  <c r="D110" i="6"/>
  <c r="A55" i="6"/>
  <c r="M71" i="4"/>
  <c r="D85" i="6" l="1"/>
  <c r="C85" i="6"/>
  <c r="A104" i="6"/>
  <c r="M126" i="4"/>
  <c r="H75" i="6"/>
  <c r="F86" i="6"/>
  <c r="H86" i="6" s="1"/>
  <c r="C96" i="6"/>
  <c r="D96" i="6"/>
  <c r="H66" i="6"/>
  <c r="F77" i="6"/>
  <c r="A67" i="6"/>
  <c r="M84" i="4"/>
  <c r="M96" i="4"/>
  <c r="A78" i="6"/>
  <c r="A35" i="6"/>
  <c r="M49" i="4"/>
  <c r="M60" i="4"/>
  <c r="A45" i="6"/>
  <c r="D65" i="6"/>
  <c r="C65" i="6"/>
  <c r="Q41" i="4"/>
  <c r="B41" i="4" s="1"/>
  <c r="A27" i="6" s="1"/>
  <c r="Q53" i="4"/>
  <c r="D64" i="6"/>
  <c r="C64" i="6"/>
  <c r="D74" i="6"/>
  <c r="C74" i="6"/>
  <c r="B97" i="4"/>
  <c r="B109" i="4"/>
  <c r="B73" i="4"/>
  <c r="B127" i="4"/>
  <c r="B85" i="4"/>
  <c r="B61" i="4"/>
  <c r="A56" i="6"/>
  <c r="M72" i="4"/>
  <c r="F87" i="6"/>
  <c r="H87" i="6" s="1"/>
  <c r="H76" i="6"/>
  <c r="M39" i="4"/>
  <c r="O39" i="4"/>
  <c r="A26" i="6"/>
  <c r="P62" i="4"/>
  <c r="P50" i="4"/>
  <c r="B50" i="4" s="1"/>
  <c r="A89" i="6"/>
  <c r="M108" i="4"/>
  <c r="C95" i="6"/>
  <c r="D95" i="6"/>
  <c r="C55" i="6"/>
  <c r="D55" i="6"/>
  <c r="A46" i="6" l="1"/>
  <c r="M61" i="4"/>
  <c r="C66" i="6"/>
  <c r="D66" i="6"/>
  <c r="M127" i="4"/>
  <c r="A105" i="6"/>
  <c r="B131" i="4"/>
  <c r="A108" i="6" s="1"/>
  <c r="B133" i="4"/>
  <c r="A109" i="6" s="1"/>
  <c r="B53" i="4"/>
  <c r="A38" i="6" s="1"/>
  <c r="B117" i="4"/>
  <c r="A95" i="6" s="1"/>
  <c r="B65" i="4"/>
  <c r="A49" i="6" s="1"/>
  <c r="B101" i="4"/>
  <c r="A82" i="6" s="1"/>
  <c r="B119" i="4"/>
  <c r="A97" i="6" s="1"/>
  <c r="B89" i="4"/>
  <c r="A71" i="6" s="1"/>
  <c r="B115" i="4"/>
  <c r="A94" i="6" s="1"/>
  <c r="B135" i="4"/>
  <c r="A110" i="6" s="1"/>
  <c r="B137" i="4"/>
  <c r="A111" i="6" s="1"/>
  <c r="B77" i="4"/>
  <c r="A60" i="6" s="1"/>
  <c r="D86" i="6"/>
  <c r="C86" i="6"/>
  <c r="M73" i="4"/>
  <c r="A57" i="6"/>
  <c r="D76" i="6"/>
  <c r="C76" i="6"/>
  <c r="M109" i="4"/>
  <c r="A90" i="6"/>
  <c r="H125" i="6"/>
  <c r="D2" i="6" s="1"/>
  <c r="D75" i="6"/>
  <c r="C75" i="6"/>
  <c r="D87" i="6"/>
  <c r="C87" i="6"/>
  <c r="B128" i="4"/>
  <c r="B86" i="4"/>
  <c r="B62" i="4"/>
  <c r="B74" i="4"/>
  <c r="B110" i="4"/>
  <c r="B98" i="4"/>
  <c r="A68" i="6"/>
  <c r="M85" i="4"/>
  <c r="A79" i="6"/>
  <c r="M97" i="4"/>
  <c r="P63" i="4"/>
  <c r="P51" i="4"/>
  <c r="B51" i="4" s="1"/>
  <c r="A36" i="6"/>
  <c r="M50" i="4"/>
  <c r="F88" i="6"/>
  <c r="H88" i="6" s="1"/>
  <c r="H77" i="6"/>
  <c r="M128" i="4" l="1"/>
  <c r="A106" i="6"/>
  <c r="C77" i="6"/>
  <c r="D77" i="6"/>
  <c r="C88" i="6"/>
  <c r="D88" i="6"/>
  <c r="A80" i="6"/>
  <c r="M98" i="4"/>
  <c r="M62" i="4"/>
  <c r="A47" i="6"/>
  <c r="A69" i="6"/>
  <c r="M86" i="4"/>
  <c r="A91" i="6"/>
  <c r="M110" i="4"/>
  <c r="B99" i="4"/>
  <c r="B129" i="4"/>
  <c r="B75" i="4"/>
  <c r="B87" i="4"/>
  <c r="B63" i="4"/>
  <c r="B111" i="4"/>
  <c r="A37" i="6"/>
  <c r="M51" i="4"/>
  <c r="M74" i="4"/>
  <c r="A58" i="6"/>
  <c r="M87" i="4" l="1"/>
  <c r="A70" i="6"/>
  <c r="A59" i="6"/>
  <c r="M75" i="4"/>
  <c r="A107" i="6"/>
  <c r="M129" i="4"/>
  <c r="A81" i="6"/>
  <c r="M99" i="4"/>
  <c r="A92" i="6"/>
  <c r="M111" i="4"/>
  <c r="A48" i="6"/>
  <c r="M63" i="4"/>
</calcChain>
</file>

<file path=xl/comments1.xml><?xml version="1.0" encoding="utf-8"?>
<comments xmlns="http://schemas.openxmlformats.org/spreadsheetml/2006/main">
  <authors>
    <author>Connors, Jared M</author>
  </authors>
  <commentList>
    <comment ref="I161"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<sst xmlns="http://schemas.openxmlformats.org/spreadsheetml/2006/main" count="29459" uniqueCount="20392">
  <si>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</si>
  <si>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</si>
  <si>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</si>
  <si>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</si>
  <si>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</si>
  <si>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</si>
  <si>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</si>
  <si>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</si>
  <si>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</si>
  <si>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</si>
  <si>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</si>
  <si>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</si>
  <si>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</si>
  <si>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</si>
  <si>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</si>
  <si>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</si>
  <si>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</si>
  <si>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</si>
  <si>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</si>
  <si>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</si>
  <si>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</si>
  <si>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</si>
  <si>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</si>
  <si>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</si>
  <si>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</si>
  <si>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</si>
  <si>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</si>
  <si>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</si>
  <si>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</si>
  <si>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</si>
  <si>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</si>
  <si>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</si>
  <si>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</si>
  <si>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</si>
  <si>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</si>
  <si>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</si>
  <si>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</si>
  <si>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</si>
  <si>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</si>
  <si>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</si>
  <si>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</si>
  <si>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</si>
  <si>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</si>
  <si>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</si>
  <si>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</si>
  <si>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</si>
  <si>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</si>
  <si>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</si>
  <si>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</si>
  <si>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</si>
  <si>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</si>
  <si>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</si>
  <si>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</si>
  <si>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</si>
  <si>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</si>
  <si>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</si>
  <si>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</si>
  <si>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</si>
  <si>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</si>
  <si>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</si>
  <si>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</si>
  <si>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</si>
  <si>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</si>
  <si>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</si>
  <si>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</si>
  <si>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</si>
  <si>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</si>
  <si>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</si>
  <si>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</si>
  <si>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</si>
  <si>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</si>
  <si>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</si>
  <si>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</si>
  <si>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</si>
  <si>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</si>
  <si>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</si>
  <si>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</si>
  <si>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</si>
  <si>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</si>
  <si>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</si>
  <si>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</si>
  <si>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</si>
  <si>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</si>
  <si>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</si>
  <si>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</si>
  <si>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</si>
  <si>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</si>
  <si>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</si>
  <si>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</si>
  <si>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</si>
  <si>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</si>
  <si>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</si>
  <si>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</si>
  <si>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</si>
  <si>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</si>
  <si>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</si>
  <si>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</si>
  <si>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</si>
  <si>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</si>
  <si>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</si>
  <si>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</si>
  <si>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</si>
  <si>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</si>
  <si>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</si>
  <si>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</si>
  <si>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</si>
  <si>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</si>
  <si>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</si>
  <si>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</si>
  <si>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</si>
  <si>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</si>
  <si>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</si>
  <si>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</si>
  <si>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</si>
  <si>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</si>
  <si>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</si>
  <si>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</si>
  <si>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</si>
  <si>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</si>
  <si>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</si>
  <si>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</si>
  <si>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</si>
  <si>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</si>
  <si>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</si>
  <si>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</si>
  <si>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</si>
  <si>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</si>
  <si>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</si>
  <si>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</si>
  <si>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</si>
  <si>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</si>
  <si>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</si>
  <si>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</si>
  <si>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</si>
  <si>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</si>
  <si>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</si>
  <si>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</si>
  <si>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</si>
  <si>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</si>
  <si>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</si>
  <si>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</si>
  <si>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</si>
  <si>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</si>
  <si>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</si>
  <si>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</si>
  <si>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</si>
  <si>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</si>
  <si>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</si>
  <si>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</si>
  <si>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</si>
  <si>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</si>
  <si>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</si>
  <si>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</si>
  <si>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</si>
  <si>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</si>
  <si>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</si>
  <si>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</si>
  <si>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</si>
  <si>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</si>
  <si>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</si>
  <si>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</si>
  <si>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</si>
  <si>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</si>
  <si>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</si>
  <si>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</si>
  <si>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</si>
  <si>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</si>
  <si>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</si>
  <si>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</si>
  <si>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</si>
  <si>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</si>
  <si>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</si>
  <si>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</si>
  <si>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</si>
  <si>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</si>
  <si>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</si>
  <si>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</si>
  <si>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</si>
  <si>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</si>
  <si>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</si>
  <si>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</si>
  <si>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</si>
  <si>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</si>
  <si>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</si>
  <si>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</si>
  <si>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</si>
  <si>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</si>
  <si>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</si>
  <si>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</si>
  <si>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</si>
  <si>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</si>
  <si>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</si>
  <si>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</si>
  <si>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</si>
  <si>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</si>
  <si>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</si>
  <si>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</si>
  <si>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</si>
  <si>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</si>
  <si>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</si>
  <si>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</si>
  <si>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</si>
  <si>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</si>
  <si>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</si>
  <si>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</si>
  <si>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</si>
  <si>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</si>
  <si>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</si>
  <si>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</si>
  <si>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</si>
  <si>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</si>
  <si>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</si>
  <si>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</si>
  <si>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</si>
  <si>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</si>
  <si>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</si>
  <si>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</si>
  <si>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</si>
  <si>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</si>
  <si>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</si>
  <si>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</si>
  <si>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</si>
  <si>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</si>
  <si>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</si>
  <si>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</si>
  <si>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</si>
  <si>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</si>
  <si>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</si>
  <si>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</si>
  <si>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</si>
  <si>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</si>
  <si>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</si>
  <si>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</si>
  <si>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</si>
  <si>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</si>
  <si>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</si>
  <si>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</si>
  <si>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</si>
  <si>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</si>
  <si>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</si>
  <si>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</si>
  <si>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</si>
  <si>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</si>
  <si>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</si>
  <si>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</si>
  <si>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</si>
  <si>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</si>
  <si>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</si>
  <si>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</si>
  <si>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</si>
  <si>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</si>
  <si>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</si>
  <si>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</si>
  <si>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</si>
  <si>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</si>
  <si>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</si>
  <si>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</si>
  <si>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</si>
  <si>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</si>
  <si>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</si>
  <si>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</si>
  <si>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</si>
  <si>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</si>
  <si>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</si>
  <si>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</si>
  <si>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</si>
  <si>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</si>
  <si>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</si>
  <si>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</si>
  <si>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</si>
  <si>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</si>
  <si>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</si>
  <si>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</si>
  <si>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</si>
  <si>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</si>
  <si>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</si>
  <si>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</si>
  <si>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</si>
  <si>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</si>
  <si>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</si>
  <si>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</si>
  <si>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</si>
  <si>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</si>
  <si>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</si>
  <si>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</si>
  <si>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</si>
  <si>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</si>
  <si>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</si>
  <si>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</si>
  <si>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</si>
  <si>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</si>
  <si>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</si>
  <si>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</si>
  <si>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</si>
  <si>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</si>
  <si>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</si>
  <si>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</si>
  <si>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</si>
  <si>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</si>
  <si>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</si>
  <si>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</si>
  <si>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</si>
  <si>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</si>
  <si>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</si>
  <si>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</si>
  <si>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</si>
  <si>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</si>
  <si>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</si>
  <si>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</si>
  <si>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</si>
  <si>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</si>
  <si>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</si>
  <si>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</si>
  <si>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</si>
  <si>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</si>
  <si>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</si>
  <si>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</si>
  <si>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</si>
  <si>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</si>
  <si>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</si>
  <si>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</si>
  <si>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</si>
  <si>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</si>
  <si>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</si>
  <si>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</si>
  <si>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</si>
  <si>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</si>
  <si>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</si>
  <si>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</si>
  <si>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</si>
  <si>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</si>
  <si>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</si>
  <si>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</si>
  <si>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</si>
  <si>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</si>
  <si>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</si>
  <si>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</si>
  <si>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</si>
  <si>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</si>
  <si>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</si>
  <si>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</si>
  <si>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</si>
  <si>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</si>
  <si>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</si>
  <si>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</si>
  <si>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</si>
  <si>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</si>
  <si>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</si>
  <si>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</si>
  <si>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</si>
  <si>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</si>
  <si>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</si>
  <si>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</si>
  <si>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</si>
  <si>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</si>
  <si>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</si>
  <si>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</si>
  <si>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</si>
  <si>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</si>
  <si>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</si>
  <si>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</si>
  <si>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</si>
  <si>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</si>
  <si>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</si>
  <si>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</si>
  <si>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</si>
  <si>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</si>
  <si>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</si>
  <si>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</si>
  <si>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</si>
  <si>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</si>
  <si>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</si>
  <si>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</si>
  <si>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</si>
  <si>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</si>
  <si>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</si>
  <si>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</si>
  <si>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</si>
  <si>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</si>
  <si>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</si>
  <si>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</si>
  <si>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</si>
  <si>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</si>
  <si>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</si>
  <si>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</si>
  <si>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</si>
  <si>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</si>
  <si>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</si>
  <si>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</si>
  <si>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</si>
  <si>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</si>
  <si>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</si>
  <si>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</si>
  <si>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</si>
  <si>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</si>
  <si>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</si>
  <si>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</si>
  <si>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</si>
  <si>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</si>
  <si>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</si>
  <si>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</si>
  <si>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</si>
  <si>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</si>
  <si>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</si>
  <si>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</si>
  <si>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</si>
  <si>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</si>
  <si>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</si>
  <si>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</si>
  <si>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</si>
  <si>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</si>
  <si>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</si>
  <si>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</si>
  <si>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</si>
  <si>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</si>
  <si>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</si>
  <si>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</si>
  <si>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</si>
  <si>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</si>
  <si>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</si>
  <si>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</si>
  <si>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</si>
  <si>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</si>
  <si>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</si>
  <si>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</si>
  <si>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</si>
  <si>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</si>
  <si>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</si>
  <si>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</si>
  <si>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</si>
  <si>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</si>
  <si>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</si>
  <si>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</si>
  <si>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</si>
  <si>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</si>
  <si>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</si>
  <si>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</si>
  <si>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</si>
  <si>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</si>
  <si>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</si>
  <si>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</si>
  <si>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</si>
  <si>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</si>
  <si>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</si>
  <si>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</si>
  <si>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</si>
  <si>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</si>
  <si>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</si>
  <si>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</si>
  <si>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</si>
  <si>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</si>
  <si>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</si>
  <si>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</si>
  <si>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</si>
  <si>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</si>
  <si>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</si>
  <si>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</si>
  <si>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</si>
  <si>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</si>
  <si>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</si>
  <si>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</si>
  <si>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</si>
  <si>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</si>
  <si>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</si>
  <si>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</si>
  <si>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</si>
  <si>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</si>
  <si>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</si>
  <si>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</si>
  <si>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</si>
  <si>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</si>
  <si>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</si>
  <si>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</si>
  <si>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</si>
  <si>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</si>
  <si>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</si>
  <si>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</si>
  <si>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</si>
  <si>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</si>
  <si>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</si>
  <si>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</si>
  <si>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</si>
  <si>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</si>
  <si>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</si>
  <si>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</si>
  <si>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</si>
  <si>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</si>
  <si>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</si>
  <si>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</si>
  <si>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</si>
  <si>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</si>
  <si>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</si>
  <si>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</si>
  <si>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</si>
  <si>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</si>
  <si>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</si>
  <si>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</si>
  <si>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</si>
  <si>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</si>
  <si>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</si>
  <si>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</si>
  <si>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</si>
  <si>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</si>
  <si>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</si>
  <si>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</si>
  <si>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</si>
  <si>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</si>
  <si>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</si>
  <si>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</si>
  <si>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</si>
  <si>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</si>
  <si>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</si>
  <si>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</si>
  <si>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</si>
  <si>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</si>
  <si>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</si>
  <si>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</si>
  <si>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</si>
  <si>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</si>
  <si>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</si>
  <si>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</si>
  <si>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</si>
  <si>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</si>
  <si>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</si>
  <si>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</si>
  <si>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</si>
  <si>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</si>
  <si>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</si>
  <si>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</si>
  <si>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</si>
  <si>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</si>
  <si>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</si>
  <si>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</si>
  <si>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</si>
  <si>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</si>
  <si>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</si>
  <si>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</si>
  <si>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</si>
  <si>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</si>
  <si>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</si>
  <si>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</si>
  <si>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</si>
  <si>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</si>
  <si>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</si>
  <si>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</si>
  <si>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</si>
  <si>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</si>
  <si>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</si>
  <si>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</si>
  <si>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</si>
  <si>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</si>
  <si>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</si>
  <si>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</si>
  <si>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</si>
  <si>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</si>
  <si>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</si>
  <si>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</si>
  <si>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</si>
  <si>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</si>
  <si>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</si>
  <si>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</si>
  <si>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</si>
  <si>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</si>
  <si>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</si>
  <si>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</si>
  <si>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</si>
  <si>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</si>
  <si>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</si>
  <si>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</si>
  <si>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</si>
  <si>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</si>
  <si>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</si>
  <si>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</si>
  <si>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</si>
  <si>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</si>
  <si>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</si>
  <si>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</si>
  <si>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</si>
  <si>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</si>
  <si>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</si>
  <si>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</si>
  <si>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</si>
  <si>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</si>
  <si>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</si>
  <si>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</si>
  <si>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</si>
  <si>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</si>
  <si>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</si>
  <si>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</si>
  <si>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</si>
  <si>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</si>
  <si>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</si>
  <si>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</si>
  <si>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</si>
  <si>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</si>
  <si>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</si>
  <si>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</si>
  <si>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</si>
  <si>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</si>
  <si>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</si>
  <si>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</si>
  <si>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</si>
  <si>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</si>
  <si>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</si>
  <si>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</si>
  <si>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</si>
  <si>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</si>
  <si>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</si>
  <si>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</si>
  <si>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</si>
  <si>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</si>
  <si>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</si>
  <si>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</si>
  <si>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</si>
  <si>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</si>
  <si>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</si>
  <si>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</si>
  <si>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</si>
  <si>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</si>
  <si>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</si>
  <si>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</si>
  <si>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</si>
  <si>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</si>
  <si>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</si>
  <si>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</si>
  <si>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</si>
  <si>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</si>
  <si>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</si>
  <si>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</si>
  <si>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</si>
  <si>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</si>
  <si>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</si>
  <si>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</si>
  <si>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</si>
  <si>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</si>
  <si>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</si>
  <si>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</si>
  <si>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</si>
  <si>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</si>
  <si>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</si>
  <si>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</si>
  <si>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</si>
  <si>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</si>
  <si>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</si>
  <si>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</si>
  <si>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</si>
  <si>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</si>
  <si>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</si>
  <si>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</si>
  <si>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</si>
  <si>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</si>
  <si>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</si>
  <si>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</si>
  <si>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</si>
  <si>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</si>
  <si>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</si>
  <si>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</si>
  <si>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</si>
  <si>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</si>
  <si>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</si>
  <si>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</si>
  <si>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</si>
  <si>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</si>
  <si>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</si>
  <si>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</si>
  <si>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</si>
  <si>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</si>
  <si>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</si>
  <si>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</si>
  <si>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</si>
  <si>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</si>
  <si>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</si>
  <si>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</si>
  <si>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</si>
  <si>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</si>
  <si>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</si>
  <si>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</si>
  <si>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</si>
  <si>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</si>
  <si>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</si>
  <si>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</si>
  <si>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</si>
  <si>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</si>
  <si>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</si>
  <si>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</si>
  <si>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</si>
  <si>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</si>
  <si>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</si>
  <si>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</si>
  <si>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</si>
  <si>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</si>
  <si>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</si>
  <si>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</si>
  <si>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</si>
  <si>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</si>
  <si>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</si>
  <si>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</si>
  <si>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</si>
  <si>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</si>
  <si>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</si>
  <si>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</si>
  <si>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</si>
  <si>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</si>
  <si>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</si>
  <si>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</si>
  <si>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</si>
  <si>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</si>
  <si>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</si>
  <si>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</si>
  <si>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</si>
  <si>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</si>
  <si>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</si>
  <si>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</si>
  <si>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</si>
  <si>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</si>
  <si>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</si>
  <si>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</si>
  <si>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</si>
  <si>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</si>
  <si>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</si>
  <si>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</si>
  <si>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</si>
  <si>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</si>
  <si>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</si>
  <si>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</si>
  <si>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</si>
  <si>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</si>
  <si>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</si>
  <si>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</si>
  <si>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</si>
  <si>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</si>
  <si>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</si>
  <si>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</si>
  <si>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</si>
  <si>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</si>
  <si>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</si>
  <si>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</si>
  <si>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</si>
  <si>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</si>
  <si>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</si>
  <si>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</si>
  <si>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</si>
  <si>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</si>
  <si>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</si>
  <si>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</si>
  <si>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</si>
  <si>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</si>
  <si>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</si>
  <si>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</si>
  <si>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</si>
  <si>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</si>
  <si>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</si>
  <si>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</si>
  <si>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</si>
  <si>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</si>
  <si>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</si>
  <si>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</si>
  <si>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</si>
  <si>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</si>
  <si>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</si>
  <si>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</si>
  <si>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</si>
  <si>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</si>
  <si>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</si>
  <si>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</si>
  <si>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</si>
  <si>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</si>
  <si>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</si>
  <si>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</si>
  <si>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</si>
  <si>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</si>
  <si>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</si>
  <si>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</si>
  <si>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</si>
  <si>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</si>
  <si>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</si>
  <si>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</si>
  <si>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</si>
  <si>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</si>
  <si>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</si>
  <si>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</si>
  <si>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</si>
  <si>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</si>
  <si>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</si>
  <si>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</si>
  <si>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</si>
  <si>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</si>
  <si>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</si>
  <si>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</si>
  <si>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</si>
  <si>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</si>
  <si>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</si>
  <si>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</si>
  <si>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</si>
  <si>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</si>
  <si>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</si>
  <si>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</si>
  <si>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</si>
  <si>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</si>
  <si>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</si>
  <si>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</si>
  <si>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</si>
  <si>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</si>
  <si>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</si>
  <si>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</si>
  <si>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</si>
  <si>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</si>
  <si>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</si>
  <si>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</si>
  <si>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</si>
  <si>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</si>
  <si>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</si>
  <si>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</si>
  <si>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</si>
  <si>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</si>
  <si>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</si>
  <si>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</si>
  <si>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</si>
  <si>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</si>
  <si>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</si>
  <si>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</si>
  <si>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</si>
  <si>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</si>
  <si>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</si>
  <si>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</si>
  <si>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</si>
  <si>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</si>
  <si>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</si>
  <si>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</si>
  <si>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</si>
  <si>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</si>
  <si>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</si>
  <si>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</si>
  <si>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</si>
  <si>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</si>
  <si>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</si>
  <si>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</si>
  <si>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</si>
  <si>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</si>
  <si>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</si>
  <si>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</si>
  <si>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</si>
  <si>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</si>
  <si>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</si>
  <si>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</si>
  <si>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</si>
  <si>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</si>
  <si>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</si>
  <si>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</si>
  <si>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</si>
  <si>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</si>
  <si>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</si>
  <si>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</si>
  <si>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</si>
  <si>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</si>
  <si>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</si>
  <si>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</si>
  <si>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</si>
  <si>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</si>
  <si>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</si>
  <si>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</si>
  <si>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</si>
  <si>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</si>
  <si>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</si>
  <si>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</si>
  <si>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</si>
  <si>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</si>
  <si>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</si>
  <si>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</si>
  <si>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</si>
  <si>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</si>
  <si>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</si>
  <si>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</si>
  <si>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</si>
  <si>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</si>
  <si>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</si>
  <si>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</si>
  <si>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</si>
  <si>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</si>
  <si>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</si>
  <si>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</si>
  <si>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</si>
  <si>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</si>
  <si>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</si>
  <si>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</si>
  <si>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</si>
  <si>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</si>
  <si>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</si>
  <si>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</si>
  <si>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</si>
  <si>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</si>
  <si>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</si>
  <si>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</si>
  <si>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</si>
  <si>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</si>
  <si>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</si>
  <si>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</si>
  <si>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</si>
  <si>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</si>
  <si>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</si>
  <si>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</si>
  <si>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</si>
  <si>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</si>
  <si>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</si>
  <si>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</si>
  <si>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</si>
  <si>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</si>
  <si>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</si>
  <si>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</si>
  <si>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</si>
  <si>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</si>
  <si>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</si>
  <si>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</si>
  <si>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</si>
  <si>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</si>
  <si>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</si>
  <si>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</si>
  <si>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</si>
  <si>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</si>
  <si>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</si>
  <si>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</si>
  <si>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</si>
  <si>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</si>
  <si>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</si>
  <si>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</si>
  <si>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</si>
  <si>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</si>
  <si>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</si>
  <si>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</si>
  <si>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</si>
  <si>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</si>
  <si>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</si>
  <si>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</si>
  <si>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</si>
  <si>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</si>
  <si>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</si>
  <si>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</si>
  <si>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</si>
  <si>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</si>
  <si>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</si>
  <si>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</si>
  <si>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</si>
  <si>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</si>
  <si>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</si>
  <si>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</si>
  <si>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</si>
  <si>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</si>
  <si>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</si>
  <si>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</si>
  <si>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</si>
  <si>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</si>
  <si>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</si>
  <si>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</si>
  <si>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</si>
  <si>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</si>
  <si>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</si>
  <si>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</si>
  <si>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</si>
  <si>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</si>
  <si>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</si>
  <si>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</si>
  <si>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</si>
  <si>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</si>
  <si>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</si>
  <si>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</si>
  <si>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</si>
  <si>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</si>
  <si>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</si>
  <si>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</si>
  <si>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</si>
  <si>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</si>
  <si>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</si>
  <si>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</si>
  <si>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</si>
  <si>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</si>
  <si>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</si>
  <si>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</si>
  <si>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</si>
  <si>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</si>
  <si>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</si>
  <si>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</si>
  <si>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</si>
  <si>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</si>
  <si>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</si>
  <si>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</si>
  <si>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</si>
  <si>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</si>
  <si>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</si>
  <si>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</si>
  <si>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</si>
  <si>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</si>
  <si>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</si>
  <si>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</si>
  <si>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</si>
  <si>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</si>
  <si>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</si>
  <si>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</si>
  <si>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</si>
  <si>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</si>
  <si>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</si>
  <si>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</si>
  <si>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</si>
  <si>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</si>
  <si>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</si>
  <si>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</si>
  <si>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</si>
  <si>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</si>
  <si>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</si>
  <si>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</si>
  <si>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</si>
  <si>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</si>
  <si>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</si>
  <si>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</si>
  <si>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</si>
  <si>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</si>
  <si>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</si>
  <si>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</si>
  <si>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</si>
  <si>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</si>
  <si>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</si>
  <si>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</si>
  <si>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</si>
  <si>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</si>
  <si>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</si>
  <si>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</si>
  <si>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</si>
  <si>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</si>
  <si>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</si>
  <si>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</si>
  <si>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</si>
  <si>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</si>
  <si>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</si>
  <si>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</si>
  <si>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</si>
  <si>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</si>
  <si>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</si>
  <si>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</si>
  <si>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</si>
  <si>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</si>
  <si>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</si>
  <si>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</si>
  <si>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</si>
  <si>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</si>
  <si>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</si>
  <si>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</si>
  <si>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</si>
  <si>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</si>
  <si>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</si>
  <si>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</si>
  <si>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</si>
  <si>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</si>
  <si>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</si>
  <si>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</si>
  <si>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</si>
  <si>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</si>
  <si>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</si>
  <si>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</si>
  <si>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</si>
  <si>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</si>
  <si>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</si>
  <si>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</si>
  <si>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</si>
  <si>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</si>
  <si>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</si>
  <si>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</si>
  <si>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</si>
  <si>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</si>
  <si>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</si>
  <si>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</si>
  <si>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</si>
  <si>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</si>
  <si>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</si>
  <si>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</si>
  <si>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</si>
  <si>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</si>
  <si>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</si>
  <si>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</si>
  <si>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</si>
  <si>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</si>
  <si>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</si>
  <si>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</si>
  <si>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</si>
  <si>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</si>
  <si>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</si>
  <si>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</si>
  <si>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</si>
  <si>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</si>
  <si>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</si>
  <si>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</si>
  <si>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</si>
  <si>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</si>
  <si>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</si>
  <si>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</si>
  <si>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</si>
  <si>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</si>
  <si>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</si>
  <si>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</si>
  <si>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</si>
  <si>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</si>
  <si>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</si>
  <si>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</si>
  <si>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</si>
  <si>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</si>
  <si>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</si>
  <si>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</si>
  <si>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</si>
  <si>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</si>
  <si>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</si>
  <si>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</si>
  <si>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</si>
  <si>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</si>
  <si>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</si>
  <si>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</si>
  <si>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</si>
  <si>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</si>
  <si>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</si>
  <si>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</si>
  <si>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</si>
  <si>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</si>
  <si>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</si>
  <si>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</si>
  <si>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</si>
  <si>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</si>
  <si>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</si>
  <si>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</si>
  <si>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</si>
  <si>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</si>
  <si>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</si>
  <si>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</si>
  <si>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</si>
  <si>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</si>
  <si>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</si>
  <si>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</si>
  <si>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</si>
  <si>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</si>
  <si>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</si>
  <si>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</si>
  <si>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</si>
  <si>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</si>
  <si>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</si>
  <si>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</si>
  <si>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</si>
  <si>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</si>
  <si>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</si>
  <si>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</si>
  <si>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</si>
  <si>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</si>
  <si>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</si>
  <si>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</si>
  <si>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</si>
  <si>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</si>
  <si>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</si>
  <si>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</si>
  <si>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</si>
  <si>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</si>
  <si>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</si>
  <si>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</si>
  <si>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</si>
  <si>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</si>
  <si>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</si>
  <si>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</si>
  <si>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</si>
  <si>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</si>
  <si>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</si>
  <si>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</si>
  <si>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</si>
  <si>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</si>
  <si>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</si>
  <si>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</si>
  <si>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</si>
  <si>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</si>
  <si>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</si>
  <si>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</si>
  <si>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</si>
  <si>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</si>
  <si>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</si>
  <si>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</si>
  <si>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</si>
  <si>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</si>
  <si>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</si>
  <si>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</si>
  <si>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</si>
  <si>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</si>
  <si>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</si>
  <si>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</si>
  <si>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</si>
  <si>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</si>
  <si>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</si>
  <si>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</si>
  <si>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</si>
  <si>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</si>
  <si>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</si>
  <si>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</si>
  <si>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</si>
  <si>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</si>
  <si>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</si>
  <si>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</si>
  <si>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</si>
  <si>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</si>
  <si>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</si>
  <si>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</si>
  <si>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</si>
  <si>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</si>
  <si>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</si>
  <si>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</si>
  <si>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</si>
  <si>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</si>
  <si>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</si>
  <si>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</si>
  <si>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</si>
  <si>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</si>
  <si>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</si>
  <si>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</si>
  <si>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</si>
  <si>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</si>
  <si>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</si>
  <si>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</si>
  <si>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</si>
  <si>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</si>
  <si>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</si>
  <si>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</si>
  <si>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</si>
  <si>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</si>
  <si>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</si>
  <si>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</si>
  <si>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</si>
  <si>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</si>
  <si>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</si>
  <si>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</si>
  <si>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</si>
  <si>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</si>
  <si>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</si>
  <si>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</si>
  <si>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</si>
  <si>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</si>
  <si>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</si>
  <si>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</si>
  <si>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</si>
  <si>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</si>
  <si>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</si>
  <si>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</si>
  <si>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</si>
  <si>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</si>
  <si>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</si>
  <si>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</si>
  <si>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</si>
  <si>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</si>
  <si>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</si>
  <si>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</si>
  <si>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</si>
  <si>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</si>
  <si>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</si>
  <si>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</si>
  <si>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</si>
  <si>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</si>
  <si>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</si>
  <si>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</si>
  <si>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</si>
  <si>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</si>
  <si>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</si>
  <si>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</si>
  <si>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</si>
  <si>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</si>
  <si>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</si>
  <si>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</si>
  <si>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</si>
  <si>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</si>
  <si>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</si>
  <si>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</si>
  <si>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</si>
  <si>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</si>
  <si>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</si>
  <si>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</si>
  <si>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</si>
  <si>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</si>
  <si>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</si>
  <si>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</si>
  <si>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</si>
  <si>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</si>
  <si>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</si>
  <si>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</si>
  <si>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</si>
  <si>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</si>
  <si>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</si>
  <si>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</si>
  <si>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</si>
  <si>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</si>
  <si>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</si>
  <si>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</si>
  <si>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</si>
  <si>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</si>
  <si>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</si>
  <si>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</si>
  <si>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</si>
  <si>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</si>
  <si>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</si>
  <si>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</si>
  <si>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</si>
  <si>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</si>
  <si>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</si>
  <si>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</si>
  <si>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</si>
  <si>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</si>
  <si>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</si>
  <si>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</si>
  <si>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</si>
  <si>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</si>
  <si>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</si>
  <si>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</si>
  <si>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</si>
  <si>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</si>
  <si>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</si>
  <si>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</si>
  <si>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</si>
  <si>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</si>
  <si>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</si>
  <si>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</si>
  <si>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</si>
  <si>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</si>
  <si>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</si>
  <si>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</si>
  <si>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</si>
  <si>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</si>
  <si>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</si>
  <si>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</si>
  <si>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</si>
  <si>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</si>
  <si>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</si>
  <si>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</si>
  <si>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</si>
  <si>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</si>
  <si>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</si>
  <si>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</si>
  <si>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</si>
  <si>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</si>
  <si>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</si>
  <si>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</si>
  <si>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</si>
  <si>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</si>
  <si>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</si>
  <si>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</si>
  <si>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</si>
  <si>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</si>
  <si>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</si>
  <si>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</si>
  <si>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</si>
  <si>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</si>
  <si>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</si>
  <si>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</si>
  <si>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</si>
  <si>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</si>
  <si>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</si>
  <si>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</si>
  <si>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</si>
  <si>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</si>
  <si>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</si>
  <si>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</si>
  <si>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</si>
  <si>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</si>
  <si>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</si>
  <si>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</si>
  <si>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</si>
  <si>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</si>
  <si>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</si>
  <si>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</si>
  <si>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</si>
  <si>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</si>
  <si>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</si>
  <si>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</si>
  <si>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</si>
  <si>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</si>
  <si>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</si>
  <si>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</si>
  <si>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</si>
  <si>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</si>
  <si>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</si>
  <si>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</si>
  <si>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</si>
  <si>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</si>
  <si>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</si>
  <si>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</si>
  <si>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</si>
  <si>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</si>
  <si>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</si>
  <si>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</si>
  <si>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</si>
  <si>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</si>
  <si>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</si>
  <si>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</si>
  <si>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</si>
  <si>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</si>
  <si>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</si>
  <si>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</si>
  <si>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</si>
  <si>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</si>
  <si>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</si>
  <si>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</si>
  <si>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</si>
  <si>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</si>
  <si>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</si>
  <si>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</si>
  <si>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</si>
  <si>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</si>
  <si>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</si>
  <si>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</si>
  <si>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</si>
  <si>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</si>
  <si>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</si>
  <si>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</si>
  <si>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</si>
  <si>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</si>
  <si>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</si>
  <si>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</si>
  <si>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</si>
  <si>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</si>
  <si>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</si>
  <si>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</si>
  <si>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</si>
  <si>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</si>
  <si>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</si>
  <si>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</si>
  <si>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</si>
  <si>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</si>
  <si>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</si>
  <si>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</si>
  <si>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</si>
  <si>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</si>
  <si>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</si>
  <si>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</si>
  <si>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</si>
  <si>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</si>
  <si>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</si>
  <si>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</si>
  <si>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</si>
  <si>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</si>
  <si>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</si>
  <si>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</si>
  <si>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</si>
  <si>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</si>
  <si>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</si>
  <si>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</si>
  <si>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</si>
  <si>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</si>
  <si>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</si>
  <si>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</si>
  <si>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</si>
  <si>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</si>
  <si>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</si>
  <si>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</si>
  <si>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</si>
  <si>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</si>
  <si>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</si>
  <si>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</si>
  <si>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</si>
  <si>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</si>
  <si>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</si>
  <si>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</si>
  <si>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</si>
  <si>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</si>
  <si>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</si>
  <si>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</si>
  <si>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</si>
  <si>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</si>
  <si>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</si>
  <si>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</si>
  <si>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</si>
  <si>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</si>
  <si>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</si>
  <si>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</si>
  <si>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</si>
  <si>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</si>
  <si>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</si>
  <si>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</si>
  <si>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</si>
  <si>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</si>
  <si>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</si>
  <si>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</si>
  <si>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</si>
  <si>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</si>
  <si>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</si>
  <si>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</si>
  <si>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</si>
  <si>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</si>
  <si>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</si>
  <si>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</si>
  <si>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</si>
  <si>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</si>
  <si>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</si>
  <si>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</si>
  <si>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</si>
  <si>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</si>
  <si>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</si>
  <si>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</si>
  <si>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</si>
  <si>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</si>
  <si>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</si>
  <si>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</si>
  <si>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</si>
  <si>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</si>
  <si>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</si>
  <si>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</si>
  <si>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</si>
  <si>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</si>
  <si>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</si>
  <si>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</si>
  <si>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</si>
  <si>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</si>
  <si>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</si>
  <si>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</si>
  <si>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</si>
  <si>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</si>
  <si>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</si>
  <si>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</si>
  <si>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</si>
  <si>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</si>
  <si>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</si>
  <si>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</si>
  <si>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</si>
  <si>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</si>
  <si>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</si>
  <si>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</si>
  <si>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</si>
  <si>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</si>
  <si>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</si>
  <si>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</si>
  <si>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</si>
  <si>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</si>
  <si>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</si>
  <si>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</si>
  <si>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</si>
  <si>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</si>
  <si>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</si>
  <si>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</si>
  <si>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</si>
  <si>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</si>
  <si>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</si>
  <si>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</si>
  <si>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</si>
  <si>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</si>
  <si>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</si>
  <si>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</si>
  <si>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</si>
  <si>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</si>
  <si>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</si>
  <si>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</si>
  <si>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</si>
  <si>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</si>
  <si>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</si>
  <si>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</si>
  <si>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</si>
  <si>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</si>
  <si>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</si>
  <si>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</si>
  <si>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</si>
  <si>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</si>
  <si>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</si>
  <si>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</si>
  <si>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</si>
  <si>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</si>
  <si>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</si>
  <si>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</si>
  <si>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</si>
  <si>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</si>
  <si>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</si>
  <si>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</si>
  <si>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</si>
  <si>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</si>
  <si>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</si>
  <si>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</si>
  <si>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</si>
  <si>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</si>
  <si>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</si>
  <si>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</si>
  <si>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</si>
  <si>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</si>
  <si>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</si>
  <si>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</si>
  <si>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</si>
  <si>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</si>
  <si>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</si>
  <si>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</si>
  <si>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</si>
  <si>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</si>
  <si>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</si>
  <si>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</si>
  <si>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</si>
  <si>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</si>
  <si>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</si>
  <si>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</si>
  <si>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</si>
  <si>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</si>
  <si>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</si>
  <si>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</si>
  <si>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</si>
  <si>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</si>
  <si>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</si>
  <si>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</si>
  <si>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</si>
  <si>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</si>
  <si>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</si>
  <si>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</si>
  <si>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</si>
  <si>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</si>
  <si>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</si>
  <si>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</si>
  <si>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</si>
  <si>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</si>
  <si>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</si>
  <si>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</si>
  <si>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</si>
  <si>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</si>
  <si>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</si>
  <si>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</si>
  <si>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</si>
  <si>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</si>
  <si>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</si>
  <si>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</si>
  <si>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</si>
  <si>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</si>
  <si>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</si>
  <si>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</si>
  <si>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</si>
  <si>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</si>
  <si>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</si>
  <si>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</si>
  <si>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</si>
  <si>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</si>
  <si>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</si>
  <si>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</si>
  <si>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</si>
  <si>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</si>
  <si>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</si>
  <si>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</si>
  <si>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</si>
  <si>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</si>
  <si>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</si>
  <si>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</si>
  <si>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</si>
  <si>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</si>
  <si>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</si>
  <si>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</si>
  <si>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</si>
  <si>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</si>
  <si>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</si>
  <si>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</si>
  <si>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</si>
  <si>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</si>
  <si>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</si>
  <si>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</si>
  <si>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</si>
  <si>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</si>
  <si>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</si>
  <si>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</si>
  <si>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</si>
  <si>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</si>
  <si>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</si>
  <si>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</si>
  <si>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</si>
  <si>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</si>
  <si>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</si>
  <si>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</si>
  <si>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</si>
  <si>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</si>
  <si>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</si>
  <si>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</si>
  <si>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</si>
  <si>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</si>
  <si>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</si>
  <si>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</si>
  <si>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</si>
  <si>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</si>
  <si>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</si>
  <si>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</si>
  <si>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</si>
  <si>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</si>
  <si>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</si>
  <si>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</si>
  <si>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</si>
  <si>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</si>
  <si>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</si>
  <si>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</si>
  <si>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</si>
  <si>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</si>
  <si>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</si>
  <si>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</si>
  <si>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</si>
  <si>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</si>
  <si>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</si>
  <si>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</si>
  <si>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</si>
  <si>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</si>
  <si>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</si>
  <si>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</si>
  <si>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</si>
  <si>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</si>
  <si>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</si>
  <si>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</si>
  <si>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</si>
  <si>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</si>
  <si>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</si>
  <si>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</si>
  <si>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</si>
  <si>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</si>
  <si>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</si>
  <si>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</si>
  <si>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</si>
  <si>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</si>
  <si>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</si>
  <si>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</si>
  <si>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</si>
  <si>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</si>
  <si>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</si>
  <si>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</si>
  <si>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</si>
  <si>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</si>
  <si>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</si>
  <si>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</si>
  <si>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</si>
  <si>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</si>
  <si>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</si>
  <si>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</si>
  <si>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</si>
  <si>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</si>
  <si>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</si>
  <si>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</si>
  <si>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</si>
  <si>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</si>
  <si>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</si>
  <si>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</si>
  <si>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</si>
  <si>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</si>
  <si>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</si>
  <si>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</si>
  <si>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</si>
  <si>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</si>
  <si>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</si>
  <si>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</si>
  <si>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</si>
  <si>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</si>
  <si>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</si>
  <si>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</si>
  <si>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</si>
  <si>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</si>
  <si>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</si>
  <si>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</si>
  <si>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</si>
  <si>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</si>
  <si>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</si>
  <si>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</si>
  <si>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</si>
  <si>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</si>
  <si>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</si>
  <si>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</si>
  <si>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</si>
  <si>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</si>
  <si>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</si>
  <si>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</si>
  <si>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</si>
  <si>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</si>
  <si>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</si>
  <si>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</si>
  <si>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</si>
  <si>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</si>
  <si>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</si>
  <si>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</si>
  <si>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</si>
  <si>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</si>
  <si>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</si>
  <si>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</si>
  <si>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</si>
  <si>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</si>
  <si>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</si>
  <si>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</si>
  <si>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</si>
  <si>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</si>
  <si>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</si>
  <si>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</si>
  <si>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</si>
  <si>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</si>
  <si>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</si>
  <si>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</si>
  <si>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</si>
  <si>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</si>
  <si>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</si>
  <si>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</si>
  <si>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</si>
  <si>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</si>
  <si>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</si>
  <si>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</si>
  <si>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</si>
  <si>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</si>
  <si>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</si>
  <si>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</si>
  <si>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</si>
  <si>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</si>
  <si>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</si>
  <si>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</si>
  <si>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</si>
  <si>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</si>
  <si>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</si>
  <si>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</si>
  <si>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</si>
  <si>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</si>
  <si>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</si>
  <si>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</si>
  <si>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</si>
  <si>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</si>
  <si>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</si>
  <si>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</si>
  <si>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</si>
  <si>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</si>
  <si>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</si>
  <si>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</si>
  <si>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</si>
  <si>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</si>
  <si>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</si>
  <si>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</si>
  <si>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</si>
  <si>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</si>
  <si>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</si>
  <si>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</si>
  <si>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</si>
  <si>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</si>
  <si>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</si>
  <si>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</si>
  <si>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</si>
  <si>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</si>
  <si>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</si>
  <si>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</si>
  <si>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</si>
  <si>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</si>
  <si>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</si>
  <si>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</si>
  <si>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</si>
  <si>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</si>
  <si>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</si>
  <si>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</si>
  <si>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</si>
  <si>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</si>
  <si>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</si>
  <si>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</si>
  <si>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</si>
  <si>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</si>
  <si>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</si>
  <si>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</si>
  <si>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</si>
  <si>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</si>
  <si>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</si>
  <si>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</si>
  <si>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</si>
  <si>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</si>
  <si>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</si>
  <si>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</si>
  <si>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</si>
  <si>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</si>
  <si>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</si>
  <si>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</si>
  <si>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</si>
  <si>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</si>
  <si>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</si>
  <si>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</si>
  <si>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</si>
  <si>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</si>
  <si>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</si>
  <si>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</si>
  <si>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</si>
  <si>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</si>
  <si>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</si>
  <si>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</si>
  <si>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</si>
  <si>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</si>
  <si>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</si>
  <si>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</si>
  <si>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</si>
  <si>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</si>
  <si>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</si>
  <si>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</si>
  <si>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</si>
  <si>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</si>
  <si>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</si>
  <si>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</si>
  <si>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</si>
  <si>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</si>
  <si>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</si>
  <si>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</si>
  <si>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</si>
  <si>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</si>
  <si>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</si>
  <si>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</si>
  <si>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</si>
  <si>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</si>
  <si>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</si>
  <si>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</si>
  <si>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</si>
  <si>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</si>
  <si>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</si>
  <si>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</si>
  <si>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</si>
  <si>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</si>
  <si>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</si>
  <si>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</si>
  <si>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</si>
  <si>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</si>
  <si>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</si>
  <si>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</si>
  <si>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</si>
  <si>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</si>
  <si>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</si>
  <si>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</si>
  <si>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</si>
  <si>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</si>
  <si>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</si>
  <si>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</si>
  <si>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</si>
  <si>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</si>
  <si>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</si>
  <si>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</si>
  <si>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</si>
  <si>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</si>
  <si>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</si>
  <si>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</si>
  <si>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</si>
  <si>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</si>
  <si>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</si>
  <si>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</si>
  <si>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</si>
  <si>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</si>
  <si>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</si>
  <si>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</si>
  <si>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</si>
  <si>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</si>
  <si>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</si>
  <si>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</si>
  <si>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</si>
  <si>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</si>
  <si>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</si>
  <si>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</si>
  <si>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</si>
  <si>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</si>
  <si>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</si>
  <si>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</si>
  <si>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</si>
  <si>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</si>
  <si>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</si>
  <si>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</si>
  <si>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</si>
  <si>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</si>
  <si>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</si>
  <si>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</si>
  <si>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</si>
  <si>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</si>
  <si>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</si>
  <si>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</si>
  <si>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</si>
  <si>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</si>
  <si>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</si>
  <si>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</si>
  <si>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</si>
  <si>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</si>
  <si>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</si>
  <si>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</si>
  <si>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</si>
  <si>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</si>
  <si>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</si>
  <si>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</si>
  <si>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</si>
  <si>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</si>
  <si>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</si>
  <si>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</si>
  <si>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</si>
  <si>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</si>
  <si>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</si>
  <si>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</si>
  <si>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</si>
  <si>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</si>
  <si>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</si>
  <si>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</si>
  <si>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</si>
  <si>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</si>
  <si>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</si>
  <si>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</si>
  <si>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</si>
  <si>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</si>
  <si>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</si>
  <si>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</si>
  <si>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</si>
  <si>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</si>
  <si>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</si>
  <si>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</si>
  <si>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</si>
  <si>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</si>
  <si>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</si>
  <si>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</si>
  <si>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</si>
  <si>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</si>
  <si>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</si>
  <si>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</si>
  <si>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</si>
  <si>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</si>
  <si>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</si>
  <si>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</si>
  <si>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</si>
  <si>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</si>
  <si>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</si>
  <si>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</si>
  <si>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</si>
  <si>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</si>
  <si>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</si>
  <si>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</si>
  <si>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</si>
  <si>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</si>
  <si>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</si>
  <si>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</si>
  <si>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</si>
  <si>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</si>
  <si>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</si>
  <si>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</si>
  <si>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</si>
  <si>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</si>
  <si>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</si>
  <si>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</si>
  <si>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</si>
  <si>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</si>
  <si>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</si>
  <si>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</si>
  <si>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</si>
  <si>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</si>
  <si>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</si>
  <si>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</si>
  <si>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</si>
  <si>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</si>
  <si>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</si>
  <si>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</si>
  <si>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</si>
  <si>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</si>
  <si>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</si>
  <si>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</si>
  <si>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</si>
  <si>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</si>
  <si>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</si>
  <si>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</si>
  <si>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</si>
  <si>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</si>
  <si>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</si>
  <si>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</si>
  <si>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</si>
  <si>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</si>
  <si>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</si>
  <si>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</si>
  <si>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</si>
  <si>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</si>
  <si>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</si>
  <si>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</si>
  <si>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</si>
  <si>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</si>
  <si>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</si>
  <si>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</si>
  <si>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</si>
  <si>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</si>
  <si>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</si>
  <si>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</si>
  <si>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</si>
  <si>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</si>
  <si>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</si>
  <si>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</si>
  <si>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</si>
  <si>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</si>
  <si>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</si>
  <si>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</si>
  <si>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</si>
  <si>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</si>
  <si>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</si>
  <si>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</si>
  <si>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</si>
  <si>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</si>
  <si>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</si>
  <si>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</si>
  <si>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</si>
  <si>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</si>
  <si>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</si>
  <si>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</si>
  <si>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</si>
  <si>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</si>
  <si>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</si>
  <si>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</si>
  <si>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</si>
  <si>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</si>
  <si>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</si>
  <si>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</si>
  <si>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</si>
  <si>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</si>
  <si>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</si>
  <si>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</si>
  <si>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</si>
  <si>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</si>
  <si>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</si>
  <si>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</si>
  <si>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</si>
  <si>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</si>
  <si>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</si>
  <si>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</si>
  <si>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</si>
  <si>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</si>
  <si>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</si>
  <si>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</si>
  <si>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</si>
  <si>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</si>
  <si>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</si>
  <si>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</si>
  <si>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</si>
  <si>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</si>
  <si>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</si>
  <si>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</si>
  <si>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</si>
  <si>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</si>
  <si>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</si>
  <si>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</si>
  <si>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</si>
  <si>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</si>
  <si>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</si>
  <si>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</si>
  <si>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</si>
  <si>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</si>
  <si>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</si>
  <si>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</si>
  <si>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</si>
  <si>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</si>
  <si>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</si>
  <si>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</si>
  <si>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</si>
  <si>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</si>
  <si>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</si>
  <si>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</si>
  <si>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</si>
  <si>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</si>
  <si>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</si>
  <si>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</si>
  <si>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</si>
  <si>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</si>
  <si>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</si>
  <si>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</si>
  <si>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</si>
  <si>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</si>
  <si>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</si>
  <si>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</si>
  <si>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</si>
  <si>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</si>
  <si>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</si>
  <si>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</si>
  <si>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</si>
  <si>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</si>
  <si>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</si>
  <si>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</si>
  <si>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</si>
  <si>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</si>
  <si>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</si>
  <si>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</si>
  <si>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</si>
  <si>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</si>
  <si>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</si>
  <si>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</si>
  <si>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</si>
  <si>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</si>
  <si>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</si>
  <si>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</si>
  <si>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</si>
  <si>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</si>
  <si>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</si>
  <si>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</si>
  <si>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</si>
  <si>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</si>
  <si>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</si>
  <si>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</si>
  <si>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</si>
  <si>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</si>
  <si>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</si>
  <si>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</si>
  <si>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</si>
  <si>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</si>
  <si>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</si>
  <si>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</si>
  <si>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</si>
  <si>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</si>
  <si>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</si>
  <si>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</si>
  <si>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</si>
  <si>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</si>
  <si>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</si>
  <si>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</si>
  <si>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</si>
  <si>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</si>
  <si>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</si>
  <si>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</si>
  <si>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</si>
  <si>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</si>
  <si>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</si>
  <si>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</si>
  <si>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</si>
  <si>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</si>
  <si>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</si>
  <si>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</si>
  <si>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</si>
  <si>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</si>
  <si>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</si>
  <si>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</si>
  <si>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</si>
  <si>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</si>
  <si>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</si>
  <si>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</si>
  <si>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</si>
  <si>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</si>
  <si>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</si>
  <si>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</si>
  <si>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</si>
  <si>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</si>
  <si>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</si>
  <si>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</si>
  <si>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</si>
  <si>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</si>
  <si>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</si>
  <si>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</si>
  <si>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</si>
  <si>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</si>
  <si>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</si>
  <si>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</si>
  <si>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</si>
  <si>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</si>
  <si>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</si>
  <si>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</si>
  <si>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</si>
  <si>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</si>
  <si>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</si>
  <si>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</si>
  <si>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</si>
  <si>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</si>
  <si>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</si>
  <si>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</si>
  <si>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</si>
  <si>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</si>
  <si>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</si>
  <si>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</si>
  <si>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</si>
  <si>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</si>
  <si>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</si>
  <si>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</si>
  <si>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</si>
  <si>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</si>
  <si>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</si>
  <si>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</si>
  <si>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</si>
  <si>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</si>
  <si>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</si>
  <si>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</si>
  <si>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</si>
  <si>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</si>
  <si>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</si>
  <si>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</si>
  <si>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</si>
  <si>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</si>
  <si>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</si>
  <si>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</si>
  <si>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</si>
  <si>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</si>
  <si>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</si>
  <si>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</si>
  <si>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</si>
  <si>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</si>
  <si>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</si>
  <si>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</si>
  <si>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</si>
  <si>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</si>
  <si>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</si>
  <si>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</si>
  <si>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</si>
  <si>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</si>
  <si>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</si>
  <si>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</si>
  <si>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</si>
  <si>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</si>
  <si>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</si>
  <si>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</si>
  <si>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</si>
  <si>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</si>
  <si>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</si>
  <si>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</si>
  <si>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</si>
  <si>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</si>
  <si>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</si>
  <si>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</si>
  <si>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</si>
  <si>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</si>
  <si>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</si>
  <si>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</si>
  <si>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</si>
  <si>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</si>
  <si>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</si>
  <si>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</si>
  <si>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</si>
  <si>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</si>
  <si>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</si>
  <si>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</si>
  <si>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</si>
  <si>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</si>
  <si>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</si>
  <si>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</si>
  <si>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</si>
  <si>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</si>
  <si>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</si>
  <si>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</si>
  <si>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</si>
  <si>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</si>
  <si>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</si>
  <si>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</si>
  <si>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</si>
  <si>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</si>
  <si>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</si>
  <si>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</si>
  <si>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</si>
  <si>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</si>
  <si>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</si>
  <si>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</si>
  <si>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</si>
  <si>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</si>
  <si>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</si>
  <si>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</si>
  <si>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</si>
  <si>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</si>
  <si>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</si>
  <si>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</si>
  <si>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</si>
  <si>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</si>
  <si>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</si>
  <si>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</si>
  <si>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</si>
  <si>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</si>
  <si>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</si>
  <si>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</si>
  <si>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</si>
  <si>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</si>
  <si>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</si>
  <si>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</si>
  <si>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</si>
  <si>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</si>
  <si>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</si>
  <si>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</si>
  <si>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</si>
  <si>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</si>
  <si>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</si>
  <si>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</si>
  <si>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</si>
  <si>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</si>
  <si>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</si>
  <si>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</si>
  <si>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</si>
  <si>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</si>
  <si>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</si>
  <si>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</si>
  <si>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</si>
  <si>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</si>
  <si>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</si>
  <si>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</si>
  <si>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</si>
  <si>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</si>
  <si>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</si>
  <si>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</si>
  <si>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</si>
  <si>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</si>
  <si>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</si>
  <si>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</si>
  <si>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</si>
  <si>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</si>
  <si>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</si>
  <si>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</si>
  <si>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</si>
  <si>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</si>
  <si>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</si>
  <si>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</si>
  <si>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</si>
  <si>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</si>
  <si>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</si>
  <si>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</si>
  <si>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</si>
  <si>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</si>
  <si>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</si>
  <si>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</si>
  <si>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</si>
  <si>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</si>
  <si>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</si>
  <si>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</si>
  <si>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</si>
  <si>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</si>
  <si>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</si>
  <si>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</si>
  <si>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</si>
  <si>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</si>
  <si>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</si>
  <si>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</si>
  <si>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</si>
  <si>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</si>
  <si>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</si>
  <si>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</si>
  <si>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</si>
  <si>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</si>
  <si>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</si>
  <si>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</si>
  <si>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</si>
  <si>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</si>
  <si>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</si>
  <si>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</si>
  <si>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</si>
  <si>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</si>
  <si>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</si>
  <si>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</si>
  <si>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</si>
  <si>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</si>
  <si>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</si>
  <si>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</si>
  <si>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</si>
  <si>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</si>
  <si>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</si>
  <si>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</si>
  <si>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</si>
  <si>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</si>
  <si>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</si>
  <si>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</si>
  <si>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</si>
  <si>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</si>
  <si>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</si>
  <si>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</si>
  <si>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</si>
  <si>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</si>
  <si>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</si>
  <si>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</si>
  <si>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</si>
  <si>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</si>
  <si>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</si>
  <si>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</si>
  <si>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</si>
  <si>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</si>
  <si>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</si>
  <si>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</si>
  <si>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</si>
  <si>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</si>
  <si>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</si>
  <si>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</si>
  <si>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</si>
  <si>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</si>
  <si>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</si>
  <si>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</si>
  <si>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</si>
  <si>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</si>
  <si>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</si>
  <si>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</si>
  <si>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</si>
  <si>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</si>
  <si>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</si>
  <si>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</si>
  <si>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</si>
  <si>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</si>
  <si>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</si>
  <si>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</si>
  <si>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</si>
  <si>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</si>
  <si>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</si>
  <si>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</si>
  <si>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</si>
  <si>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</si>
  <si>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</si>
  <si>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</si>
  <si>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</si>
  <si>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</si>
  <si>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</si>
  <si>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</si>
  <si>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</si>
  <si>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</si>
  <si>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</si>
  <si>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</si>
  <si>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</si>
  <si>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</si>
  <si>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</si>
  <si>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</si>
  <si>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</si>
  <si>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</si>
  <si>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</si>
  <si>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</si>
  <si>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</si>
  <si>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</si>
  <si>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</si>
  <si>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</si>
  <si>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</si>
  <si>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</si>
  <si>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</si>
  <si>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</si>
  <si>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</si>
  <si>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</si>
  <si>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</si>
  <si>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</si>
  <si>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</si>
  <si>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</si>
  <si>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</si>
  <si>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</si>
  <si>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</si>
  <si>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</si>
  <si>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</si>
  <si>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</si>
  <si>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</si>
  <si>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</si>
  <si>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</si>
  <si>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</si>
  <si>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</si>
  <si>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</si>
  <si>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</si>
  <si>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</si>
  <si>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</si>
  <si>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</si>
  <si>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</si>
  <si>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</si>
  <si>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</si>
  <si>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</si>
  <si>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</si>
  <si>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</si>
  <si>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</si>
  <si>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</si>
  <si>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</si>
  <si>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</si>
  <si>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</si>
  <si>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</si>
  <si>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</si>
  <si>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</si>
  <si>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</si>
  <si>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</si>
  <si>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</si>
  <si>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</si>
  <si>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</si>
  <si>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</si>
  <si>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</si>
  <si>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</si>
  <si>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</si>
  <si>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</si>
  <si>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</si>
  <si>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</si>
  <si>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</si>
  <si>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</si>
  <si>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</si>
  <si>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</si>
  <si>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</si>
  <si>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</si>
  <si>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</si>
  <si>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</si>
  <si>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</si>
  <si>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</si>
  <si>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</si>
  <si>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</si>
  <si>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</si>
  <si>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</si>
  <si>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</si>
  <si>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</si>
  <si>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</si>
  <si>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</si>
  <si>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</si>
  <si>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</si>
  <si>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</si>
  <si>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</si>
  <si>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</si>
  <si>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</si>
  <si>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</si>
  <si>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</si>
  <si>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</si>
  <si>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</si>
  <si>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</si>
  <si>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</si>
  <si>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</si>
  <si>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</si>
  <si>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</si>
  <si>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</si>
  <si>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</si>
  <si>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</si>
  <si>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</si>
  <si>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</si>
  <si>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</si>
  <si>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</si>
  <si>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</si>
  <si>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</si>
  <si>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</si>
  <si>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</si>
  <si>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</si>
  <si>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</si>
  <si>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</si>
  <si>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</si>
  <si>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</si>
  <si>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</si>
  <si>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</si>
  <si>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</si>
  <si>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</si>
  <si>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</si>
  <si>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</si>
  <si>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</si>
  <si>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</si>
  <si>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</si>
  <si>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</si>
  <si>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</si>
  <si>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</si>
  <si>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</si>
  <si>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</si>
  <si>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</si>
  <si>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</si>
  <si>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</si>
  <si>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</si>
  <si>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</si>
  <si>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</si>
  <si>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</si>
  <si>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</si>
  <si>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</si>
  <si>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</si>
  <si>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</si>
  <si>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</si>
  <si>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</si>
  <si>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</si>
  <si>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</si>
  <si>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</si>
  <si>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</si>
  <si>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</si>
  <si>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</si>
  <si>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</si>
  <si>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</si>
  <si>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</si>
  <si>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</si>
  <si>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</si>
  <si>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</si>
  <si>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</si>
  <si>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</si>
  <si>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</si>
  <si>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</si>
  <si>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</si>
  <si>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</si>
  <si>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</si>
  <si>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</si>
  <si>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</si>
  <si>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</si>
  <si>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</si>
  <si>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</si>
  <si>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</si>
  <si>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</si>
  <si>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</si>
  <si>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</si>
  <si>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</si>
  <si>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</si>
  <si>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</si>
  <si>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</si>
  <si>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</si>
  <si>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</si>
  <si>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</si>
  <si>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</si>
  <si>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</si>
  <si>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</si>
  <si>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</si>
  <si>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</si>
  <si>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</si>
  <si>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</si>
  <si>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</si>
  <si>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</si>
  <si>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</si>
  <si>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</si>
  <si>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</si>
  <si>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</si>
  <si>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</si>
  <si>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</si>
  <si>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</si>
  <si>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</si>
  <si>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</si>
  <si>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</si>
  <si>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</si>
  <si>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</si>
  <si>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</si>
  <si>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</si>
  <si>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</si>
  <si>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</si>
  <si>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</si>
  <si>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</si>
  <si>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</si>
  <si>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</si>
  <si>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</si>
  <si>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</si>
  <si>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</si>
  <si>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</si>
  <si>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</si>
  <si>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</si>
  <si>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</si>
  <si>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</si>
  <si>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</si>
  <si>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</si>
  <si>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</si>
  <si>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</si>
  <si>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</si>
  <si>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</si>
  <si>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</si>
  <si>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</si>
  <si>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</si>
  <si>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</si>
  <si>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</si>
  <si>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</si>
  <si>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</si>
  <si>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</si>
  <si>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</si>
  <si>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</si>
  <si>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</si>
  <si>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</si>
  <si>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</si>
  <si>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</si>
  <si>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</si>
  <si>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</si>
  <si>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</si>
  <si>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</si>
  <si>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</si>
  <si>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</si>
  <si>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</si>
  <si>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</si>
  <si>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</si>
  <si>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</si>
  <si>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</si>
  <si>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</si>
  <si>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</si>
  <si>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</si>
  <si>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</si>
  <si>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</si>
  <si>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</si>
  <si>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</si>
  <si>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</si>
  <si>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</si>
  <si>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</si>
  <si>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</si>
  <si>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</si>
  <si>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</si>
  <si>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</si>
  <si>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</si>
  <si>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</si>
  <si>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</si>
  <si>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</si>
  <si>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</si>
  <si>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</si>
  <si>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</si>
  <si>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</si>
  <si>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</si>
  <si>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</si>
  <si>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</si>
  <si>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</si>
  <si>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</si>
  <si>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</si>
  <si>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</si>
  <si>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</si>
  <si>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</si>
  <si>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</si>
  <si>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</si>
  <si>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</si>
  <si>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</si>
  <si>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</si>
  <si>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</si>
  <si>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</si>
  <si>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</si>
  <si>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</si>
  <si>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</si>
  <si>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</si>
  <si>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</si>
  <si>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</si>
  <si>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</si>
  <si>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</si>
  <si>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</si>
  <si>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</si>
  <si>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</si>
  <si>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</si>
  <si>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</si>
  <si>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</si>
  <si>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</si>
  <si>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</si>
  <si>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</si>
  <si>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</si>
  <si>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</si>
  <si>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</si>
  <si>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</si>
  <si>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</si>
  <si>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</si>
  <si>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</si>
  <si>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</si>
  <si>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</si>
  <si>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</si>
  <si>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</si>
  <si>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</si>
  <si>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</si>
  <si>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</si>
  <si>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</si>
  <si>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</si>
  <si>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</si>
  <si>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</si>
  <si>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</si>
  <si>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</si>
  <si>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</si>
  <si>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</si>
  <si>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</si>
  <si>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</si>
  <si>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</si>
  <si>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</si>
  <si>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</si>
  <si>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</si>
  <si>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</si>
  <si>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</si>
  <si>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</si>
  <si>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</si>
  <si>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</si>
  <si>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</si>
  <si>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</si>
  <si>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</si>
  <si>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</si>
  <si>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</si>
  <si>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</si>
  <si>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</si>
  <si>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</si>
  <si>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</si>
  <si>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</si>
  <si>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</si>
  <si>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</si>
  <si>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</si>
  <si>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</si>
  <si>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</si>
  <si>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</si>
  <si>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</si>
  <si>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</si>
  <si>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</si>
  <si>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</si>
  <si>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</si>
  <si>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</si>
  <si>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</si>
  <si>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</si>
  <si>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</si>
  <si>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</si>
  <si>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</si>
  <si>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</si>
  <si>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</si>
  <si>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</si>
  <si>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</si>
  <si>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</si>
  <si>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</si>
  <si>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</si>
  <si>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</si>
  <si>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</si>
  <si>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</si>
  <si>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</si>
  <si>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</si>
  <si>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</si>
  <si>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</si>
  <si>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</si>
  <si>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</si>
  <si>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</si>
  <si>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</si>
  <si>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</si>
  <si>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</si>
  <si>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</si>
  <si>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</si>
  <si>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</si>
  <si>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</si>
  <si>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</si>
  <si>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</si>
  <si>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</si>
  <si>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</si>
  <si>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</si>
  <si>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</si>
  <si>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</si>
  <si>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</si>
  <si>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</si>
  <si>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</si>
  <si>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</si>
  <si>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</si>
  <si>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</si>
  <si>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</si>
  <si>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</si>
  <si>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</si>
  <si>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</si>
  <si>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</si>
  <si>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</si>
  <si>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</si>
  <si>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</si>
  <si>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</si>
  <si>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</si>
  <si>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</si>
  <si>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</si>
  <si>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</si>
  <si>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</si>
  <si>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</si>
  <si>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</si>
  <si>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</si>
  <si>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</si>
  <si>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</si>
  <si>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</si>
  <si>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</si>
  <si>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</si>
  <si>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</si>
  <si>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</si>
  <si>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</si>
  <si>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</si>
  <si>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</si>
  <si>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</si>
  <si>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</si>
  <si>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</si>
  <si>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</si>
  <si>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</si>
  <si>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</si>
  <si>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</si>
  <si>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</si>
  <si>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</si>
  <si>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</si>
  <si>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</si>
  <si>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</si>
  <si>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</si>
  <si>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</si>
  <si>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</si>
  <si>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</si>
  <si>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</si>
  <si>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</si>
  <si>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</si>
  <si>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</si>
  <si>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</si>
  <si>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</si>
  <si>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</si>
  <si>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</si>
  <si>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</si>
  <si>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</si>
  <si>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</si>
  <si>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</si>
  <si>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</si>
  <si>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</si>
  <si>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</si>
  <si>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</si>
  <si>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</si>
  <si>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</si>
  <si>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</si>
  <si>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</si>
  <si>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</si>
  <si>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</si>
  <si>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</si>
  <si>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</si>
  <si>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</si>
  <si>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</si>
  <si>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</si>
  <si>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</si>
  <si>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</si>
  <si>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</si>
  <si>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</si>
  <si>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</si>
  <si>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</si>
  <si>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</si>
  <si>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</si>
  <si>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</si>
  <si>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</si>
  <si>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</si>
  <si>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</si>
  <si>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</si>
  <si>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</si>
  <si>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</si>
  <si>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</si>
  <si>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</si>
  <si>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</si>
  <si>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</si>
  <si>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</si>
  <si>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</si>
  <si>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</si>
  <si>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</si>
  <si>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</si>
  <si>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</si>
  <si>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</si>
  <si>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</si>
  <si>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</si>
  <si>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</si>
  <si>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</si>
  <si>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</si>
  <si>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</si>
  <si>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</si>
  <si>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</si>
  <si>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</si>
  <si>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</si>
  <si>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</si>
  <si>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</si>
  <si>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</si>
  <si>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</si>
  <si>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</si>
  <si>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</si>
  <si>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</si>
  <si>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</si>
  <si>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</si>
  <si>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</si>
  <si>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</si>
  <si>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</si>
  <si>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</si>
  <si>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</si>
  <si>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</si>
  <si>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</si>
  <si>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</si>
  <si>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</si>
  <si>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</si>
  <si>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</si>
  <si>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</si>
  <si>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</si>
  <si>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</si>
  <si>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</si>
  <si>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</si>
  <si>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</si>
  <si>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</si>
  <si>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</si>
  <si>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</si>
  <si>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</si>
  <si>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</si>
  <si>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</si>
  <si>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</si>
  <si>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</si>
  <si>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</si>
  <si>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</si>
  <si>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</si>
  <si>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</si>
  <si>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</si>
  <si>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</si>
  <si>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</si>
  <si>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</si>
  <si>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</si>
  <si>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</si>
  <si>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</si>
  <si>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</si>
  <si>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</si>
  <si>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</si>
  <si>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</si>
  <si>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</si>
  <si>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</si>
  <si>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</si>
  <si>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</si>
  <si>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</si>
  <si>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</si>
  <si>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</si>
  <si>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</si>
  <si>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</si>
  <si>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</si>
  <si>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</si>
  <si>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</si>
  <si>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</si>
  <si>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</si>
  <si>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</si>
  <si>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</si>
  <si>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</si>
  <si>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</si>
  <si>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</si>
  <si>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</si>
  <si>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</si>
  <si>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</si>
  <si>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</si>
  <si>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</si>
  <si>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</si>
  <si>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</si>
  <si>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</si>
  <si>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</si>
  <si>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</si>
  <si>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</si>
  <si>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</si>
  <si>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</si>
  <si>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</si>
  <si>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</si>
  <si>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</si>
  <si>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</si>
  <si>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</si>
  <si>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</si>
  <si>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</si>
  <si>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</si>
  <si>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</si>
  <si>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</si>
  <si>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</si>
  <si>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</si>
  <si>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</si>
  <si>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</si>
  <si>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</si>
  <si>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</si>
  <si>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</si>
  <si>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</si>
  <si>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</si>
  <si>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</si>
  <si>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</si>
  <si>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</si>
  <si>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</si>
  <si>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</si>
  <si>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</si>
  <si>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</si>
  <si>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</si>
  <si>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</si>
  <si>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</si>
  <si>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</si>
  <si>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</si>
  <si>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</si>
  <si>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</si>
  <si>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</si>
  <si>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</si>
  <si>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</si>
  <si>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</si>
  <si>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</si>
  <si>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</si>
  <si>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</si>
  <si>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</si>
  <si>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</si>
  <si>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</si>
  <si>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</si>
  <si>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</si>
  <si>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</si>
  <si>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</si>
  <si>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</si>
  <si>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</si>
  <si>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</si>
  <si>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</si>
  <si>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</si>
  <si>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</si>
  <si>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</si>
  <si>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</si>
  <si>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</si>
  <si>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</si>
  <si>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</si>
  <si>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</si>
  <si>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</si>
  <si>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</si>
  <si>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</si>
  <si>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</si>
  <si>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</si>
  <si>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</si>
  <si>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</si>
  <si>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</si>
  <si>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</si>
  <si>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</si>
  <si>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</si>
  <si>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</si>
  <si>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</si>
  <si>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</si>
  <si>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</si>
  <si>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</si>
  <si>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</si>
  <si>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</si>
  <si>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</si>
  <si>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</si>
  <si>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</si>
  <si>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</si>
  <si>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</si>
  <si>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</si>
  <si>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</si>
  <si>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</si>
  <si>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</si>
  <si>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</si>
  <si>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</si>
  <si>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</si>
  <si>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</si>
  <si>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</si>
  <si>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</si>
  <si>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</si>
  <si>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</si>
  <si>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</si>
  <si>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</si>
  <si>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</si>
  <si>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</si>
  <si>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</si>
  <si>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</si>
  <si>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</si>
  <si>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</si>
  <si>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</si>
  <si>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</si>
  <si>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</si>
  <si>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</si>
  <si>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</si>
  <si>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</si>
  <si>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</si>
  <si>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</si>
  <si>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</si>
  <si>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</si>
  <si>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</si>
  <si>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</si>
  <si>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</si>
  <si>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</si>
  <si>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</si>
  <si>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</si>
  <si>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</si>
  <si>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</si>
  <si>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</si>
  <si>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</si>
  <si>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</si>
  <si>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</si>
  <si>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</si>
  <si>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</si>
  <si>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</si>
  <si>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</si>
  <si>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</si>
  <si>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</si>
  <si>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</si>
  <si>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</si>
  <si>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</si>
  <si>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</si>
  <si>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</si>
  <si>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</si>
  <si>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</si>
  <si>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</si>
  <si>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</si>
  <si>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</si>
  <si>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</si>
  <si>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</si>
  <si>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</si>
  <si>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</si>
  <si>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</si>
  <si>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</si>
  <si>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</si>
  <si>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</si>
  <si>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</si>
  <si>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</si>
  <si>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</si>
  <si>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</si>
  <si>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</si>
  <si>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</si>
  <si>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</si>
  <si>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</si>
  <si>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</si>
  <si>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</si>
  <si>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</si>
  <si>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</si>
  <si>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</si>
  <si>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</si>
  <si>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</si>
  <si>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</si>
  <si>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</si>
  <si>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</si>
  <si>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</si>
  <si>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</si>
  <si>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</si>
  <si>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</si>
  <si>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</si>
  <si>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</si>
  <si>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</si>
  <si>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</si>
  <si>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</si>
  <si>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</si>
  <si>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</si>
  <si>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</si>
  <si>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</si>
  <si>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</si>
  <si>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</si>
  <si>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</si>
  <si>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</si>
  <si>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</si>
  <si>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</si>
  <si>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</si>
  <si>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</si>
  <si>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</si>
  <si>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</si>
  <si>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</si>
  <si>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</si>
  <si>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</si>
  <si>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</si>
  <si>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</si>
  <si>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</si>
  <si>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</si>
  <si>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</si>
  <si>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</si>
  <si>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</si>
  <si>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</si>
  <si>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</si>
  <si>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</si>
  <si>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</si>
  <si>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</si>
  <si>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</si>
  <si>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</si>
  <si>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</si>
  <si>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</si>
  <si>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</si>
  <si>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</si>
  <si>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</si>
  <si>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</si>
  <si>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</si>
  <si>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</si>
  <si>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</si>
  <si>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</si>
  <si>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</si>
  <si>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</si>
  <si>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</si>
  <si>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</si>
  <si>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</si>
  <si>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</si>
  <si>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</si>
  <si>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</si>
  <si>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</si>
  <si>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</si>
  <si>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</si>
  <si>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</si>
  <si>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</si>
  <si>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</si>
  <si>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</si>
  <si>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</si>
  <si>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</si>
  <si>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</si>
  <si>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</si>
  <si>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</si>
  <si>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</si>
  <si>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</si>
  <si>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</si>
  <si>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</si>
  <si>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</si>
  <si>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</si>
  <si>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</si>
  <si>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</si>
  <si>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</si>
  <si>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</si>
  <si>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</si>
  <si>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</si>
  <si>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</si>
  <si>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</si>
  <si>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</si>
  <si>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</si>
  <si>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</si>
  <si>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</si>
  <si>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</si>
  <si>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</si>
  <si>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</si>
  <si>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</si>
  <si>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</si>
  <si>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</si>
  <si>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</si>
  <si>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</si>
  <si>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</si>
  <si>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</si>
  <si>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</si>
  <si>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</si>
  <si>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</si>
  <si>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</si>
  <si>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</si>
  <si>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</si>
  <si>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</si>
  <si>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</si>
  <si>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</si>
  <si>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</si>
  <si>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</si>
  <si>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</si>
  <si>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</si>
  <si>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</si>
  <si>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</si>
  <si>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</si>
  <si>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</si>
  <si>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</si>
  <si>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</si>
  <si>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</si>
  <si>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</si>
  <si>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</si>
  <si>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</si>
  <si>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</si>
  <si>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</si>
  <si>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</si>
  <si>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</si>
  <si>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</si>
  <si>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</si>
  <si>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</si>
  <si>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</si>
  <si>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</si>
  <si>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</si>
  <si>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</si>
  <si>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</si>
  <si>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</si>
  <si>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</si>
  <si>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</si>
  <si>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</si>
  <si>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</si>
  <si>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</si>
  <si>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</si>
  <si>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</si>
  <si>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</si>
  <si>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</si>
  <si>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</si>
  <si>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</si>
  <si>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</si>
  <si>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</si>
  <si>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</si>
  <si>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</si>
  <si>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</si>
  <si>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</si>
  <si>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</si>
  <si>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</si>
  <si>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</si>
  <si>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</si>
  <si>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</si>
  <si>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</si>
  <si>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</si>
  <si>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</si>
  <si>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</si>
  <si>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</si>
  <si>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</si>
  <si>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</si>
  <si>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</si>
  <si>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</si>
  <si>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</si>
  <si>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</si>
  <si>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</si>
  <si>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</si>
  <si>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</si>
  <si>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</si>
  <si>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</si>
  <si>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</si>
  <si>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</si>
  <si>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</si>
  <si>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</si>
  <si>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</si>
  <si>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</si>
  <si>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</si>
  <si>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</si>
  <si>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</si>
  <si>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</si>
  <si>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</si>
  <si>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</si>
  <si>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</si>
  <si>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</si>
  <si>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</si>
  <si>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</si>
  <si>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</si>
  <si>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</si>
  <si>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</si>
  <si>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</si>
  <si>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</si>
  <si>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</si>
  <si>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</si>
  <si>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</si>
  <si>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</si>
  <si>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</si>
  <si>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</si>
  <si>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</si>
  <si>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</si>
  <si>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</si>
  <si>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</si>
  <si>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</si>
  <si>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</si>
  <si>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</si>
  <si>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</si>
  <si>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</si>
  <si>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</si>
  <si>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</si>
  <si>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</si>
  <si>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</si>
  <si>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</si>
  <si>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</si>
  <si>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</si>
  <si>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</si>
  <si>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</si>
  <si>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</si>
  <si>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</si>
  <si>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</si>
  <si>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</si>
  <si>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</si>
  <si>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</si>
  <si>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</si>
  <si>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</si>
  <si>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</si>
  <si>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</si>
  <si>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</si>
  <si>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</si>
  <si>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</si>
  <si>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</si>
  <si>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</si>
  <si>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</si>
  <si>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</si>
  <si>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</si>
  <si>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</si>
  <si>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</si>
  <si>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</si>
  <si>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</si>
  <si>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</si>
  <si>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</si>
  <si>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</si>
  <si>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</si>
  <si>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</si>
  <si>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</si>
  <si>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</si>
  <si>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</si>
  <si>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</si>
  <si>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</si>
  <si>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</si>
  <si>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</si>
  <si>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</si>
  <si>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</si>
  <si>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</si>
  <si>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</si>
  <si>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</si>
  <si>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</si>
  <si>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</si>
  <si>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</si>
  <si>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</si>
  <si>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</si>
  <si>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</si>
  <si>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</si>
  <si>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</si>
  <si>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</si>
  <si>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</si>
  <si>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</si>
  <si>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</si>
  <si>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</si>
  <si>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</si>
  <si>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</si>
  <si>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</si>
  <si>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</si>
  <si>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</si>
  <si>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</si>
  <si>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</si>
  <si>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</si>
  <si>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</si>
  <si>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</si>
  <si>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</si>
  <si>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</si>
  <si>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</si>
  <si>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</si>
  <si>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</si>
  <si>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</si>
  <si>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</si>
  <si>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</si>
  <si>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</si>
  <si>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</si>
  <si>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</si>
  <si>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</si>
  <si>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</si>
  <si>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</si>
  <si>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</si>
  <si>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</si>
  <si>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</si>
  <si>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</si>
  <si>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</si>
  <si>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</si>
  <si>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</si>
  <si>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</si>
  <si>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</si>
  <si>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</si>
  <si>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</si>
  <si>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</si>
  <si>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</si>
  <si>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</si>
  <si>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</si>
  <si>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</si>
  <si>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</si>
  <si>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</si>
  <si>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</si>
  <si>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</si>
  <si>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</si>
  <si>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</si>
  <si>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</si>
  <si>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</si>
  <si>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</si>
  <si>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</si>
  <si>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</si>
  <si>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</si>
  <si>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</si>
  <si>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</si>
  <si>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</si>
  <si>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</si>
  <si>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</si>
  <si>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</si>
  <si>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</si>
  <si>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</si>
  <si>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</si>
  <si>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</si>
  <si>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</si>
  <si>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</si>
  <si>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</si>
  <si>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</si>
  <si>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</si>
  <si>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</si>
  <si>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</si>
  <si>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</si>
  <si>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</si>
  <si>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</si>
  <si>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</si>
  <si>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</si>
  <si>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</si>
  <si>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</si>
  <si>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</si>
  <si>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</si>
  <si>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</si>
  <si>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</si>
  <si>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</si>
  <si>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</si>
  <si>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</si>
  <si>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</si>
  <si>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</si>
  <si>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</si>
  <si>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</si>
  <si>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</si>
  <si>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</si>
  <si>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</si>
  <si>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</si>
  <si>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</si>
  <si>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</si>
  <si>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</si>
  <si>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</si>
  <si>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</si>
  <si>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</si>
  <si>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</si>
  <si>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</si>
  <si>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</si>
  <si>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</si>
  <si>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</si>
  <si>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</si>
  <si>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</si>
  <si>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</si>
  <si>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</si>
  <si>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</si>
  <si>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</si>
  <si>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</si>
  <si>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</si>
  <si>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</si>
  <si>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</si>
  <si>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</si>
  <si>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</si>
  <si>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</si>
  <si>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</si>
  <si>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</si>
  <si>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</si>
  <si>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</si>
  <si>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</si>
  <si>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</si>
  <si>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</si>
  <si>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</si>
  <si>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</si>
  <si>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</si>
  <si>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</si>
  <si>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</si>
  <si>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</si>
  <si>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</si>
  <si>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</si>
  <si>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</si>
  <si>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</si>
  <si>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</si>
  <si>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</si>
  <si>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</si>
  <si>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</si>
  <si>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</si>
  <si>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</si>
  <si>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</si>
  <si>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</si>
  <si>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</si>
  <si>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</si>
  <si>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</si>
  <si>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</si>
  <si>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</si>
  <si>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</si>
  <si>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</si>
  <si>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</si>
  <si>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</si>
  <si>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</si>
  <si>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</si>
  <si>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</si>
  <si>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</si>
  <si>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</si>
  <si>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</si>
  <si>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</si>
  <si>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</si>
  <si>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</si>
  <si>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</si>
  <si>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</si>
  <si>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</si>
  <si>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</si>
  <si>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</si>
  <si>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</si>
  <si>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</si>
  <si>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</si>
  <si>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</si>
  <si>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</si>
  <si>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</si>
  <si>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</si>
  <si>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</si>
  <si>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</si>
  <si>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</si>
  <si>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</si>
  <si>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</si>
  <si>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</si>
  <si>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</si>
  <si>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</si>
  <si>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</si>
  <si>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</si>
  <si>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</si>
  <si>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</si>
  <si>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</si>
  <si>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</si>
  <si>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</si>
  <si>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</si>
  <si>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</si>
  <si>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</si>
  <si>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</si>
  <si>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</si>
  <si>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</si>
  <si>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</si>
  <si>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</si>
  <si>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</si>
  <si>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</si>
  <si>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</si>
  <si>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</si>
  <si>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</si>
  <si>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</si>
  <si>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</si>
  <si>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</si>
  <si>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</si>
  <si>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</si>
  <si>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</si>
  <si>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</si>
  <si>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</si>
  <si>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</si>
  <si>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</si>
  <si>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</si>
  <si>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</si>
  <si>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</si>
  <si>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</si>
  <si>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</si>
  <si>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</si>
  <si>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</si>
  <si>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</si>
  <si>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</si>
  <si>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</si>
  <si>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</si>
  <si>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</si>
  <si>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</si>
  <si>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</si>
  <si>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</si>
  <si>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</si>
  <si>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</si>
  <si>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</si>
  <si>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</si>
  <si>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</si>
  <si>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</si>
  <si>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</si>
  <si>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</si>
  <si>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</si>
  <si>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</si>
  <si>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</si>
  <si>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</si>
  <si>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</si>
  <si>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</si>
  <si>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</si>
  <si>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</si>
  <si>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</si>
  <si>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</si>
  <si>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</si>
  <si>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</si>
  <si>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</si>
  <si>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</si>
  <si>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</si>
  <si>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</si>
  <si>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</si>
  <si>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</si>
  <si>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</si>
  <si>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</si>
  <si>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</si>
  <si>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</si>
  <si>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</si>
  <si>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</si>
  <si>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</si>
  <si>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</si>
  <si>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</si>
  <si>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</si>
  <si>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</si>
  <si>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</si>
  <si>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</si>
  <si>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</si>
  <si>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</si>
  <si>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</si>
  <si>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</si>
  <si>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</si>
  <si>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</si>
  <si>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</si>
  <si>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</si>
  <si>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</si>
  <si>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</si>
  <si>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</si>
  <si>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</si>
  <si>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</si>
  <si>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</si>
  <si>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</si>
  <si>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</si>
  <si>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</si>
  <si>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</si>
  <si>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</si>
  <si>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</si>
  <si>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</si>
  <si>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</si>
  <si>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</si>
  <si>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</si>
  <si>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</si>
  <si>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</si>
  <si>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</si>
  <si>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</si>
  <si>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</si>
  <si>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</si>
  <si>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</si>
  <si>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</si>
  <si>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</si>
  <si>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</si>
  <si>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</si>
  <si>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</si>
  <si>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</si>
  <si>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</si>
  <si>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</si>
  <si>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</si>
  <si>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</si>
  <si>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</si>
  <si>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</si>
  <si>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</si>
  <si>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</si>
  <si>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</si>
  <si>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</si>
  <si>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</si>
  <si>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</si>
  <si>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</si>
  <si>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</si>
  <si>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</si>
  <si>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</si>
  <si>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</si>
  <si>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</si>
  <si>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</si>
  <si>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</si>
  <si>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</si>
  <si>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</si>
  <si>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</si>
  <si>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</si>
  <si>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</si>
  <si>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</si>
  <si>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</si>
  <si>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</si>
  <si>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</si>
  <si>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</si>
  <si>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</si>
  <si>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</si>
  <si>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</si>
  <si>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</si>
  <si>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</si>
  <si>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</si>
  <si>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</si>
  <si>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</si>
  <si>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</si>
  <si>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</si>
  <si>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</si>
  <si>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</si>
  <si>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</si>
  <si>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</si>
  <si>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</si>
  <si>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</si>
  <si>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</si>
  <si>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</si>
  <si>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</si>
  <si>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</si>
  <si>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</si>
  <si>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</si>
  <si>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</si>
  <si>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</si>
  <si>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</si>
  <si>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</si>
  <si>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</si>
  <si>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</si>
  <si>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</si>
  <si>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</si>
  <si>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</si>
  <si>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</si>
  <si>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</si>
  <si>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</si>
  <si>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</si>
  <si>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</si>
  <si>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</si>
  <si>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</si>
  <si>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</si>
  <si>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</si>
  <si>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</si>
  <si>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</si>
  <si>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</si>
  <si>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</si>
  <si>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</si>
  <si>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</si>
  <si>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</si>
  <si>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</si>
  <si>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</si>
  <si>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</si>
  <si>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</si>
  <si>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</si>
  <si>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</si>
  <si>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</si>
  <si>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</si>
  <si>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</si>
  <si>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</si>
  <si>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</si>
  <si>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</si>
  <si>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</si>
  <si>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</si>
  <si>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</si>
  <si>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</si>
  <si>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</si>
  <si>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</si>
  <si>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</si>
  <si>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</si>
  <si>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</si>
  <si>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</si>
  <si>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</si>
  <si>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</si>
  <si>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</si>
  <si>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</si>
  <si>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</si>
  <si>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</si>
  <si>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</si>
  <si>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</si>
  <si>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</si>
  <si>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</si>
  <si>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</si>
  <si>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</si>
  <si>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</si>
  <si>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</si>
  <si>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</si>
  <si>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</si>
  <si>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</si>
  <si>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</si>
  <si>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</si>
  <si>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</si>
  <si>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</si>
  <si>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</si>
  <si>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</si>
  <si>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</si>
  <si>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</si>
  <si>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</si>
  <si>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</si>
  <si>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</si>
  <si>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</si>
  <si>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</si>
  <si>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</si>
  <si>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</si>
  <si>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</si>
  <si>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</si>
  <si>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</si>
  <si>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</si>
  <si>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</si>
  <si>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</si>
  <si>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</si>
  <si>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</si>
  <si>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</si>
  <si>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</si>
  <si>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</si>
  <si>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</si>
  <si>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</si>
  <si>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</si>
  <si>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</si>
  <si>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</si>
  <si>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</si>
  <si>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</si>
  <si>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</si>
  <si>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</si>
  <si>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</si>
  <si>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</si>
  <si>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</si>
  <si>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</si>
  <si>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</si>
  <si>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</si>
  <si>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</si>
  <si>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</si>
  <si>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</si>
  <si>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</si>
  <si>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</si>
  <si>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</si>
  <si>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</si>
  <si>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</si>
  <si>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</si>
  <si>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</si>
  <si>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</si>
  <si>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</si>
  <si>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</si>
  <si>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</si>
  <si>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</si>
  <si>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</si>
  <si>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</si>
  <si>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</si>
  <si>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</si>
  <si>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</si>
  <si>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</si>
  <si>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</si>
  <si>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</si>
  <si>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</si>
  <si>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</si>
  <si>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</si>
  <si>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</si>
  <si>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</si>
  <si>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</si>
  <si>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</si>
  <si>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</si>
  <si>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</si>
  <si>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</si>
  <si>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</si>
  <si>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</si>
  <si>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</si>
  <si>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</si>
  <si>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</si>
  <si>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</si>
  <si>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</si>
  <si>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</si>
  <si>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</si>
  <si>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</si>
  <si>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</si>
  <si>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</si>
  <si>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</si>
  <si>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</si>
  <si>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</si>
  <si>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</si>
  <si>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</si>
  <si>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</si>
  <si>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</si>
  <si>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</si>
  <si>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</si>
  <si>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</si>
  <si>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</si>
  <si>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</si>
  <si>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</si>
  <si>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</si>
  <si>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</si>
  <si>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</si>
  <si>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</si>
  <si>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</si>
  <si>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</si>
  <si>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</si>
  <si>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</si>
  <si>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</si>
  <si>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</si>
  <si>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</si>
  <si>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</si>
  <si>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</si>
  <si>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</si>
  <si>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</si>
  <si>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</si>
  <si>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</si>
  <si>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</si>
  <si>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</si>
  <si>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</si>
  <si>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</si>
  <si>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</si>
  <si>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</si>
  <si>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</si>
  <si>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</si>
  <si>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</si>
  <si>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</si>
  <si>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</si>
  <si>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</si>
  <si>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</si>
  <si>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</si>
  <si>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</si>
  <si>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</si>
  <si>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</si>
  <si>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</si>
  <si>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</si>
  <si>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</si>
  <si>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</si>
  <si>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</si>
  <si>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</si>
  <si>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</si>
  <si>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</si>
  <si>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</si>
  <si>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</si>
  <si>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</si>
  <si>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</si>
  <si>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</si>
  <si>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</si>
  <si>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</si>
  <si>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</si>
  <si>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</si>
  <si>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</si>
  <si>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</si>
  <si>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</si>
  <si>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</si>
  <si>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</si>
  <si>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</si>
  <si>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</si>
  <si>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</si>
  <si>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</si>
  <si>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</si>
  <si>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</si>
  <si>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</si>
  <si>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</si>
  <si>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</si>
  <si>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</si>
  <si>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</si>
  <si>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</si>
  <si>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</si>
  <si>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</si>
  <si>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</si>
  <si>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</si>
  <si>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</si>
  <si>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</si>
  <si>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</si>
  <si>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</si>
  <si>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</si>
  <si>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</si>
  <si>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</si>
  <si>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</si>
  <si>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</si>
  <si>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</si>
  <si>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</si>
  <si>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</si>
  <si>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</si>
  <si>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</si>
  <si>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</si>
  <si>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</si>
  <si>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</si>
  <si>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</si>
  <si>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</si>
  <si>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</si>
  <si>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</si>
  <si>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</si>
  <si>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</si>
  <si>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</si>
  <si>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</si>
  <si>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</si>
  <si>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</si>
  <si>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</si>
  <si>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</si>
  <si>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</si>
  <si>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</si>
  <si>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</si>
  <si>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</si>
  <si>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</si>
  <si>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</si>
  <si>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</si>
  <si>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</si>
  <si>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</si>
  <si>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</si>
  <si>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</si>
  <si>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</si>
  <si>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</si>
  <si>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</si>
  <si>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</si>
  <si>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</si>
  <si>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</si>
  <si>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</si>
  <si>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</si>
  <si>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</si>
  <si>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</si>
  <si>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</si>
  <si>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</si>
  <si>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</si>
  <si>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</si>
  <si>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</si>
  <si>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</si>
  <si>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</si>
  <si>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</si>
  <si>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</si>
  <si>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</si>
  <si>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</si>
  <si>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</si>
  <si>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</si>
  <si>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</si>
  <si>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</si>
  <si>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</si>
  <si>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</si>
  <si>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</si>
  <si>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</si>
  <si>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</si>
  <si>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</si>
  <si>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</si>
  <si>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</si>
  <si>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</si>
  <si>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</si>
  <si>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</si>
  <si>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</si>
  <si>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</si>
  <si>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</si>
  <si>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</si>
  <si>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</si>
  <si>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</si>
  <si>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</si>
  <si>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</si>
  <si>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</si>
  <si>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</si>
  <si>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</si>
  <si>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</si>
  <si>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</si>
  <si>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</si>
  <si>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</si>
  <si>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</si>
  <si>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</si>
  <si>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</si>
  <si>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</si>
  <si>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</si>
  <si>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</si>
  <si>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</si>
  <si>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</si>
  <si>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</si>
  <si>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</si>
  <si>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</si>
  <si>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</si>
  <si>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</si>
  <si>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</si>
  <si>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</si>
  <si>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</si>
  <si>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</si>
  <si>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</si>
  <si>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</si>
  <si>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</si>
  <si>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</si>
  <si>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</si>
  <si>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</si>
  <si>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</si>
  <si>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</si>
  <si>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</si>
  <si>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</si>
  <si>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</si>
  <si>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</si>
  <si>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</si>
  <si>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</si>
  <si>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</si>
  <si>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</si>
  <si>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</si>
  <si>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</si>
  <si>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</si>
  <si>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</si>
  <si>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</si>
  <si>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</si>
  <si>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</si>
  <si>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</si>
  <si>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</si>
  <si>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</si>
  <si>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</si>
  <si>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</si>
  <si>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</si>
  <si>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</si>
  <si>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</si>
  <si>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</si>
  <si>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</si>
  <si>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</si>
  <si>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</si>
  <si>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</si>
  <si>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</si>
  <si>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</si>
  <si>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</si>
  <si>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</si>
  <si>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</si>
  <si>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</si>
  <si>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</si>
  <si>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</si>
  <si>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</si>
  <si>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</si>
  <si>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</si>
  <si>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</si>
  <si>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</si>
  <si>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</si>
  <si>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</si>
  <si>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</si>
  <si>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</si>
  <si>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</si>
  <si>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</si>
  <si>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</si>
  <si>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</si>
  <si>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</si>
  <si>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</si>
  <si>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</si>
  <si>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</si>
  <si>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</si>
  <si>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</si>
  <si>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</si>
  <si>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</si>
  <si>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</si>
  <si>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</si>
  <si>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</si>
  <si>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</si>
  <si>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</si>
  <si>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</si>
  <si>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</si>
  <si>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</si>
  <si>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</si>
  <si>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</si>
  <si>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</si>
  <si>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</si>
  <si>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</si>
  <si>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</si>
  <si>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</si>
  <si>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</si>
  <si>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</si>
  <si>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</si>
  <si>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</si>
  <si>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</si>
  <si>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</si>
  <si>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</si>
  <si>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</si>
  <si>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</si>
  <si>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</si>
  <si>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</si>
  <si>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</si>
  <si>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</si>
  <si>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</si>
  <si>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</si>
  <si>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</si>
  <si>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</si>
  <si>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</si>
  <si>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</si>
  <si>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</si>
  <si>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</si>
  <si>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</si>
  <si>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</si>
  <si>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</si>
  <si>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</si>
  <si>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</si>
  <si>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</si>
  <si>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</si>
  <si>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</si>
  <si>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</si>
  <si>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</si>
  <si>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</si>
  <si>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</si>
  <si>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</si>
  <si>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</si>
  <si>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</si>
  <si>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</si>
  <si>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</si>
  <si>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</si>
  <si>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</si>
  <si>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</si>
  <si>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</si>
  <si>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</si>
  <si>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</si>
  <si>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</si>
  <si>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</si>
  <si>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</si>
  <si>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</si>
  <si>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</si>
  <si>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</si>
  <si>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</si>
  <si>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</si>
  <si>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</si>
  <si>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</si>
  <si>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</si>
  <si>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</si>
  <si>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</si>
  <si>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</si>
  <si>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</si>
  <si>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</si>
  <si>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</si>
  <si>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</si>
  <si>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</si>
  <si>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</si>
  <si>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</si>
  <si>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</si>
  <si>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</si>
  <si>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</si>
  <si>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</si>
  <si>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</si>
  <si>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</si>
  <si>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</si>
  <si>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</si>
  <si>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</si>
  <si>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</si>
  <si>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</si>
  <si>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</si>
  <si>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</si>
  <si>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</si>
  <si>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</si>
  <si>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</si>
  <si>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</si>
  <si>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</si>
  <si>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</si>
  <si>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</si>
  <si>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</si>
  <si>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</si>
  <si>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</si>
  <si>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</si>
  <si>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</si>
  <si>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</si>
  <si>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</si>
  <si>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</si>
  <si>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</si>
  <si>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</si>
  <si>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</si>
  <si>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</si>
  <si>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</si>
  <si>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</si>
  <si>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</si>
  <si>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</si>
  <si>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</si>
  <si>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</si>
  <si>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</si>
  <si>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</si>
  <si>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</si>
  <si>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</si>
  <si>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</si>
  <si>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</si>
  <si>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</si>
  <si>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</si>
  <si>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</si>
  <si>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</si>
  <si>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</si>
  <si>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</si>
  <si>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</si>
  <si>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</si>
  <si>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</si>
  <si>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</si>
  <si>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</si>
  <si>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</si>
  <si>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</si>
  <si>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</si>
  <si>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</si>
  <si>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</si>
  <si>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</si>
  <si>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</si>
  <si>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</si>
  <si>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</si>
  <si>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</si>
  <si>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</si>
  <si>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</si>
  <si>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</si>
  <si>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</si>
  <si>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</si>
  <si>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</si>
  <si>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</si>
  <si>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</si>
  <si>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</si>
  <si>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</si>
  <si>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</si>
  <si>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</si>
  <si>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</si>
  <si>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</si>
  <si>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</si>
  <si>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</si>
  <si>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</si>
  <si>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</si>
  <si>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</si>
  <si>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</si>
  <si>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</si>
  <si>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</si>
  <si>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</si>
  <si>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</si>
  <si>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</si>
  <si>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</si>
  <si>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</si>
  <si>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</si>
  <si>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</si>
  <si>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</si>
  <si>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</si>
  <si>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</si>
  <si>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</si>
  <si>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</si>
  <si>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</si>
  <si>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</si>
  <si>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</si>
  <si>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</si>
  <si>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</si>
  <si>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</si>
  <si>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</si>
  <si>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</si>
  <si>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</si>
  <si>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</si>
  <si>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</si>
  <si>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</si>
  <si>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</si>
  <si>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</si>
  <si>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</si>
  <si>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</si>
  <si>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</si>
  <si>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</si>
  <si>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</si>
  <si>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</si>
  <si>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</si>
  <si>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</si>
  <si>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</si>
  <si>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</si>
  <si>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</si>
  <si>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</si>
  <si>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</si>
  <si>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</si>
  <si>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</si>
  <si>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</si>
  <si>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</si>
  <si>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</si>
  <si>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</si>
  <si>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</si>
  <si>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</si>
  <si>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</si>
  <si>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</si>
  <si>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</si>
  <si>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</si>
  <si>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</si>
  <si>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</si>
  <si>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</si>
  <si>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</si>
  <si>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</si>
  <si>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</si>
  <si>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</si>
  <si>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</si>
  <si>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</si>
  <si>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</si>
  <si>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</si>
  <si>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</si>
  <si>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</si>
  <si>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</si>
  <si>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</si>
  <si>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</si>
  <si>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</si>
  <si>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</si>
  <si>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</si>
  <si>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</si>
  <si>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</si>
  <si>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</si>
  <si>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</si>
  <si>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</si>
  <si>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</si>
  <si>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</si>
  <si>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</si>
  <si>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</si>
  <si>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</si>
  <si>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</si>
  <si>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</si>
  <si>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</si>
  <si>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</si>
  <si>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</si>
  <si>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</si>
  <si>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</si>
  <si>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</si>
  <si>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</si>
  <si>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</si>
  <si>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</si>
  <si>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</si>
  <si>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</si>
  <si>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</si>
  <si>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</si>
  <si>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</si>
  <si>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</si>
  <si>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</si>
  <si>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</si>
  <si>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</si>
  <si>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</si>
  <si>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</si>
  <si>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</si>
  <si>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</si>
  <si>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</si>
  <si>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</si>
  <si>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</si>
  <si>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</si>
  <si>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</si>
  <si>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</si>
  <si>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</si>
  <si>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</si>
  <si>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</si>
  <si>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</si>
  <si>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</si>
  <si>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</si>
  <si>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</si>
  <si>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</si>
  <si>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</si>
  <si>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</si>
  <si>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</si>
  <si>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</si>
  <si>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</si>
  <si>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</si>
  <si>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</si>
  <si>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</si>
  <si>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</si>
  <si>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</si>
  <si>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</si>
  <si>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</si>
  <si>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</si>
  <si>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</si>
  <si>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</si>
  <si>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</si>
  <si>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</si>
  <si>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</si>
  <si>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</si>
  <si>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</si>
  <si>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</si>
  <si>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</si>
  <si>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</si>
  <si>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</si>
  <si>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</si>
  <si>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</si>
  <si>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</si>
  <si>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</si>
  <si>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</si>
  <si>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</si>
  <si>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</si>
  <si>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</si>
  <si>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</si>
  <si>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</si>
  <si>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</si>
  <si>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</si>
  <si>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</si>
  <si>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</si>
  <si>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</si>
  <si>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</si>
  <si>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</si>
  <si>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</si>
  <si>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</si>
  <si>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</si>
  <si>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</si>
  <si>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</si>
  <si>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</si>
  <si>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</si>
  <si>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</si>
  <si>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</si>
  <si>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</si>
  <si>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</si>
  <si>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</si>
  <si>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</si>
  <si>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</si>
  <si>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</si>
  <si>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</si>
  <si>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</si>
  <si>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</si>
  <si>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</si>
  <si>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</si>
  <si>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</si>
  <si>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</si>
  <si>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</si>
  <si>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</si>
  <si>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</si>
  <si>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</si>
  <si>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</si>
  <si>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</si>
  <si>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</si>
  <si>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</si>
  <si>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</si>
  <si>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</si>
  <si>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</si>
  <si>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</si>
  <si>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</si>
  <si>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</si>
  <si>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</si>
  <si>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</si>
  <si>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</si>
  <si>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</si>
  <si>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</si>
  <si>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</si>
  <si>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</si>
  <si>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</si>
  <si>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</si>
  <si>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</si>
  <si>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</si>
  <si>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</si>
  <si>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</si>
  <si>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</si>
  <si>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</si>
  <si>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</si>
  <si>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</si>
  <si>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</si>
  <si>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</si>
  <si>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</si>
  <si>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</si>
  <si>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</si>
  <si>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</si>
  <si>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</si>
  <si>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</si>
  <si>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</si>
  <si>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</si>
  <si>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</si>
  <si>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</si>
  <si>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</si>
  <si>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</si>
  <si>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</si>
  <si>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</si>
  <si>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</si>
  <si>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</si>
  <si>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</si>
  <si>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</si>
  <si>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</si>
  <si>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</si>
  <si>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</si>
  <si>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</si>
  <si>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</si>
  <si>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</si>
  <si>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</si>
  <si>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</si>
  <si>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</si>
  <si>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</si>
  <si>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</si>
  <si>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</si>
  <si>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</si>
  <si>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</si>
  <si>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</si>
  <si>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</si>
  <si>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</si>
  <si>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</si>
  <si>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</si>
  <si>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</si>
  <si>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</si>
  <si>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</si>
  <si>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</si>
  <si>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</si>
  <si>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</si>
  <si>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</si>
  <si>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</si>
  <si>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</si>
  <si>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</si>
  <si>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</si>
  <si>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</si>
  <si>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</si>
  <si>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</si>
  <si>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</si>
  <si>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</si>
  <si>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</si>
  <si>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</si>
  <si>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</si>
  <si>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</si>
  <si>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</si>
  <si>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</si>
  <si>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</si>
  <si>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</si>
  <si>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</si>
  <si>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</si>
  <si>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</si>
  <si>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</si>
  <si>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</si>
  <si>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</si>
  <si>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</si>
  <si>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</si>
  <si>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</si>
  <si>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</si>
  <si>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</si>
  <si>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</si>
  <si>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</si>
  <si>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</si>
  <si>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</si>
  <si>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</si>
  <si>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</si>
  <si>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</si>
  <si>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</si>
  <si>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</si>
  <si>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</si>
  <si>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</si>
  <si>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</si>
  <si>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</si>
  <si>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</si>
  <si>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</si>
  <si>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</si>
  <si>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</si>
  <si>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</si>
  <si>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</si>
  <si>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</si>
  <si>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</si>
  <si>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</si>
  <si>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</si>
  <si>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</si>
  <si>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</si>
  <si>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</si>
  <si>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</si>
  <si>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</si>
  <si>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</si>
  <si>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</si>
  <si>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</si>
  <si>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</si>
  <si>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</si>
  <si>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</si>
  <si>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</si>
  <si>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</si>
  <si>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</si>
  <si>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</si>
  <si>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</si>
  <si>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</si>
  <si>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</si>
  <si>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</si>
  <si>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</si>
  <si>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</si>
  <si>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</si>
  <si>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</si>
  <si>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</si>
  <si>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</si>
  <si>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</si>
  <si>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</si>
  <si>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</si>
  <si>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</si>
  <si>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</si>
  <si>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</si>
  <si>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</si>
  <si>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</si>
  <si>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</si>
  <si>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</si>
  <si>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</si>
  <si>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</si>
  <si>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</si>
  <si>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</si>
  <si>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</si>
  <si>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</si>
  <si>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</si>
  <si>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</si>
  <si>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</si>
  <si>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</si>
  <si>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</si>
  <si>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</si>
  <si>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</si>
  <si>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</si>
  <si>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</si>
  <si>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</si>
  <si>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</si>
  <si>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</si>
  <si>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</si>
  <si>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</si>
  <si>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</si>
  <si>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</si>
  <si>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</si>
  <si>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</si>
  <si>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</si>
  <si>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</si>
  <si>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</si>
  <si>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</si>
  <si>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</si>
  <si>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</si>
  <si>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</si>
  <si>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</si>
  <si>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</si>
  <si>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</si>
  <si>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</si>
  <si>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</si>
  <si>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</si>
  <si>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</si>
  <si>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</si>
  <si>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</si>
  <si>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</si>
  <si>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</si>
  <si>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</si>
  <si>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</si>
  <si>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</si>
  <si>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</si>
  <si>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</si>
  <si>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</si>
  <si>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</si>
  <si>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</si>
  <si>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</si>
  <si>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</si>
  <si>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</si>
  <si>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</si>
  <si>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</si>
  <si>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</si>
  <si>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</si>
  <si>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</si>
  <si>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</si>
  <si>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</si>
  <si>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</si>
  <si>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</si>
  <si>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</si>
  <si>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</si>
  <si>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</si>
  <si>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</si>
  <si>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</si>
  <si>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</si>
  <si>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</si>
  <si>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</si>
  <si>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</si>
  <si>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</si>
  <si>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</si>
  <si>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</si>
  <si>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</si>
  <si>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</si>
  <si>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</si>
  <si>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</si>
  <si>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</si>
  <si>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</si>
  <si>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</si>
  <si>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</si>
  <si>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</si>
  <si>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</si>
  <si>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</si>
  <si>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</si>
  <si>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</si>
  <si>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</si>
  <si>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</si>
  <si>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</si>
  <si>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</si>
  <si>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</si>
  <si>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</si>
  <si>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</si>
  <si>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</si>
  <si>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</si>
  <si>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</si>
  <si>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</si>
  <si>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</si>
  <si>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</si>
  <si>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</si>
  <si>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</si>
  <si>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</si>
  <si>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</si>
  <si>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</si>
  <si>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</si>
  <si>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</si>
  <si>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</si>
  <si>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</si>
  <si>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</si>
  <si>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</si>
  <si>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</si>
  <si>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</si>
  <si>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</si>
  <si>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</si>
  <si>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</si>
  <si>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</si>
  <si>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</si>
  <si>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</si>
  <si>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</si>
  <si>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</si>
  <si>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</si>
  <si>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</si>
  <si>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</si>
  <si>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</si>
  <si>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</si>
  <si>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</si>
  <si>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</si>
  <si>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</si>
  <si>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</si>
  <si>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</si>
  <si>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</si>
  <si>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</si>
  <si>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</si>
  <si>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</si>
  <si>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</si>
  <si>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</si>
  <si>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</si>
  <si>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</si>
  <si>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</si>
  <si>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</si>
  <si>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</si>
  <si>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</si>
  <si>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</si>
  <si>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</si>
  <si>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</si>
  <si>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</si>
  <si>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</si>
  <si>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</si>
  <si>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</si>
  <si>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</si>
  <si>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</si>
  <si>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</si>
  <si>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</si>
  <si>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</si>
  <si>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</si>
  <si>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</si>
  <si>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</si>
  <si>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</si>
  <si>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</si>
  <si>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</si>
  <si>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</si>
  <si>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</si>
  <si>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</si>
  <si>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</si>
  <si>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</si>
  <si>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</si>
  <si>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</si>
  <si>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</si>
  <si>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</si>
  <si>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</si>
  <si>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</si>
  <si>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</si>
  <si>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</si>
  <si>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</si>
  <si>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</si>
  <si>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</si>
  <si>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</si>
  <si>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</si>
  <si>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</si>
  <si>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</si>
  <si>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</si>
  <si>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</si>
  <si>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</si>
  <si>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</si>
  <si>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</si>
  <si>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</si>
  <si>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</si>
  <si>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</si>
  <si>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</si>
  <si>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</si>
  <si>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</si>
  <si>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</si>
  <si>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</si>
  <si>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</si>
  <si>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</si>
  <si>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</si>
  <si>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</si>
  <si>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</si>
  <si>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</si>
  <si>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</si>
  <si>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</si>
  <si>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</si>
  <si>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</si>
  <si>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</si>
  <si>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</si>
  <si>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</si>
  <si>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</si>
  <si>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</si>
  <si>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</si>
  <si>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</si>
  <si>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</si>
  <si>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</si>
  <si>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</si>
  <si>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</si>
  <si>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</si>
  <si>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</si>
  <si>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</si>
  <si>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</si>
  <si>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</si>
  <si>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</si>
  <si>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</si>
  <si>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</si>
  <si>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</si>
  <si>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</si>
  <si>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</si>
  <si>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</si>
  <si>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</si>
  <si>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</si>
  <si>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</si>
  <si>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</si>
  <si>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</si>
  <si>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</si>
  <si>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</si>
  <si>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</si>
  <si>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</si>
  <si>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</si>
  <si>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</si>
  <si>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</si>
  <si>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</si>
  <si>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</si>
  <si>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</si>
  <si>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</si>
  <si>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</si>
  <si>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</si>
  <si>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</si>
  <si>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</si>
  <si>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</si>
  <si>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</si>
  <si>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</si>
  <si>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</si>
  <si>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</si>
  <si>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</si>
  <si>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</si>
  <si>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</si>
  <si>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</si>
  <si>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</si>
  <si>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</si>
  <si>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</si>
  <si>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</si>
  <si>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</si>
  <si>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</si>
  <si>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</si>
  <si>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</si>
  <si>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</si>
  <si>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</si>
  <si>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</si>
  <si>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</si>
  <si>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</si>
  <si>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</si>
  <si>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</si>
  <si>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</si>
  <si>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</si>
  <si>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</si>
  <si>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</si>
  <si>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</si>
  <si>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</si>
  <si>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</si>
  <si>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</si>
  <si>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</si>
  <si>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</si>
  <si>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</si>
  <si>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</si>
  <si>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</si>
  <si>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</si>
  <si>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</si>
  <si>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</si>
  <si>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</si>
  <si>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</si>
  <si>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</si>
  <si>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</si>
  <si>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</si>
  <si>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</si>
  <si>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</si>
  <si>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</si>
  <si>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</si>
  <si>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</si>
  <si>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</si>
  <si>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</si>
  <si>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</si>
  <si>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</si>
  <si>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</si>
  <si>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</si>
  <si>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</si>
  <si>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</si>
  <si>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</si>
  <si>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</si>
  <si>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</si>
  <si>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</si>
  <si>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</si>
  <si>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</si>
  <si>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</si>
  <si>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</si>
  <si>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</si>
  <si>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</si>
  <si>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</si>
  <si>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</si>
  <si>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</si>
  <si>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</si>
  <si>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</si>
  <si>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</si>
  <si>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</si>
  <si>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</si>
  <si>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</si>
  <si>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</si>
  <si>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</si>
  <si>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</si>
  <si>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</si>
  <si>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</si>
  <si>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</si>
  <si>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</si>
  <si>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</si>
  <si>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</si>
  <si>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</si>
  <si>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</si>
  <si>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</si>
  <si>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</si>
  <si>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</si>
  <si>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</si>
  <si>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</si>
  <si>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</si>
  <si>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</si>
  <si>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</si>
  <si>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</si>
  <si>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</si>
  <si>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</si>
  <si>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</si>
  <si>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</si>
  <si>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</si>
  <si>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</si>
  <si>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</si>
  <si>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</si>
  <si>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</si>
  <si>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</si>
  <si>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</si>
  <si>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</si>
  <si>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</si>
  <si>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</si>
  <si>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</si>
  <si>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</si>
  <si>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</si>
  <si>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</si>
  <si>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</si>
  <si>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</si>
  <si>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</si>
  <si>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</si>
  <si>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</si>
  <si>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</si>
  <si>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</si>
  <si>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</si>
  <si>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</si>
  <si>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</si>
  <si>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</si>
  <si>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</si>
  <si>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</si>
  <si>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</si>
  <si>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</si>
  <si>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</si>
  <si>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</si>
  <si>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</si>
  <si>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</si>
  <si>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</si>
  <si>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</si>
  <si>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</si>
  <si>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</si>
  <si>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</si>
  <si>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</si>
  <si>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</si>
  <si>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</si>
  <si>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</si>
  <si>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</si>
  <si>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</si>
  <si>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</si>
  <si>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</si>
  <si>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</si>
  <si>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</si>
  <si>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</si>
  <si>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</si>
  <si>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</si>
  <si>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</si>
  <si>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</si>
  <si>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</si>
  <si>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</si>
  <si>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</si>
  <si>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</si>
  <si>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</si>
  <si>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</si>
  <si>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</si>
  <si>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</si>
  <si>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</si>
  <si>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</si>
  <si>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</si>
  <si>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</si>
  <si>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</si>
  <si>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</si>
  <si>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</si>
  <si>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</si>
  <si>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</si>
  <si>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</si>
  <si>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</si>
  <si>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</si>
  <si>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</si>
  <si>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</si>
  <si>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</si>
  <si>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</si>
  <si>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</si>
  <si>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</si>
  <si>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</si>
  <si>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</si>
  <si>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</si>
  <si>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</si>
  <si>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</si>
  <si>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</si>
  <si>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</si>
  <si>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</si>
  <si>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</si>
  <si>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</si>
  <si>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</si>
  <si>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</si>
  <si>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</si>
  <si>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</si>
  <si>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</si>
  <si>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</si>
  <si>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</si>
  <si>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</si>
  <si>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</si>
  <si>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</si>
  <si>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</si>
  <si>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</si>
  <si>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</si>
  <si>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</si>
  <si>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</si>
  <si>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</si>
  <si>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</si>
  <si>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</si>
  <si>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</si>
  <si>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</si>
  <si>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</si>
  <si>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</si>
  <si>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</si>
  <si>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</si>
  <si>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</si>
  <si>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</si>
  <si>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</si>
  <si>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</si>
  <si>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</si>
  <si>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</si>
  <si>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</si>
  <si>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</si>
  <si>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</si>
  <si>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</si>
  <si>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</si>
  <si>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</si>
  <si>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</si>
  <si>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</si>
  <si>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</si>
  <si>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</si>
  <si>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</si>
  <si>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</si>
  <si>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</si>
  <si>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</si>
  <si>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</si>
  <si>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</si>
  <si>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</si>
  <si>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</si>
  <si>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</si>
  <si>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</si>
  <si>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</si>
  <si>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</si>
  <si>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</si>
  <si>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</si>
  <si>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</si>
  <si>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</si>
  <si>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</si>
  <si>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</si>
  <si>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</si>
  <si>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</si>
  <si>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</si>
  <si>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</si>
  <si>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</si>
  <si>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</si>
  <si>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</si>
  <si>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</si>
  <si>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</si>
  <si>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</si>
  <si>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</si>
  <si>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</si>
  <si>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</si>
  <si>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</si>
  <si>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</si>
  <si>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</si>
  <si>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</si>
  <si>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</si>
  <si>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</si>
  <si>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</si>
  <si>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</si>
  <si>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</si>
  <si>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</si>
  <si>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</si>
  <si>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</si>
  <si>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</si>
  <si>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</si>
  <si>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</si>
  <si>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</si>
  <si>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</si>
  <si>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</si>
  <si>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</si>
  <si>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</si>
  <si>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</si>
  <si>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</si>
  <si>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</si>
  <si>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</si>
  <si>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</si>
  <si>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</si>
  <si>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</si>
  <si>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</si>
  <si>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</si>
  <si>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</si>
  <si>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</si>
  <si>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</si>
  <si>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</si>
  <si>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</si>
  <si>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</si>
  <si>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</si>
  <si>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</si>
  <si>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</si>
  <si>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</si>
  <si>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</si>
  <si>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</si>
  <si>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</si>
  <si>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</si>
  <si>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</si>
  <si>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</si>
  <si>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</si>
  <si>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</si>
  <si>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</si>
  <si>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</si>
  <si>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</si>
  <si>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</si>
  <si>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</si>
  <si>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</si>
  <si>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</si>
  <si>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</si>
  <si>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</si>
  <si>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</si>
  <si>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</si>
  <si>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</si>
  <si>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</si>
  <si>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</si>
  <si>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</si>
  <si>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</si>
  <si>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</si>
  <si>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</si>
  <si>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</si>
  <si>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</si>
  <si>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</si>
  <si>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</si>
  <si>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</si>
  <si>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</si>
  <si>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</si>
  <si>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</si>
  <si>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</si>
  <si>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</si>
  <si>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</si>
  <si>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</si>
  <si>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</si>
  <si>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</si>
  <si>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</si>
  <si>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</si>
  <si>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</si>
  <si>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</si>
  <si>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</si>
  <si>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</si>
  <si>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</si>
  <si>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</si>
  <si>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</si>
  <si>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</si>
  <si>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</si>
  <si>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</si>
  <si>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</si>
  <si>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</si>
  <si>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</si>
  <si>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</si>
  <si>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</si>
  <si>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</si>
  <si>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</si>
  <si>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</si>
  <si>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</si>
  <si>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</si>
  <si>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</si>
  <si>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</si>
  <si>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</si>
  <si>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</si>
  <si>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</si>
  <si>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</si>
  <si>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</si>
  <si>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</si>
  <si>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</si>
  <si>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</si>
  <si>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</si>
  <si>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</si>
  <si>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</si>
  <si>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</si>
  <si>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</si>
  <si>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</si>
  <si>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</si>
  <si>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</si>
  <si>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</si>
  <si>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</si>
  <si>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</si>
  <si>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</si>
  <si>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</si>
  <si>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</si>
  <si>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</si>
  <si>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</si>
  <si>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</si>
  <si>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</si>
  <si>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</si>
  <si>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</si>
  <si>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</si>
  <si>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</si>
  <si>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</si>
  <si>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</si>
  <si>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</si>
  <si>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</si>
  <si>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</si>
  <si>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</si>
  <si>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</si>
  <si>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</si>
  <si>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</si>
  <si>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</si>
  <si>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</si>
  <si>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</si>
  <si>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</si>
  <si>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</si>
  <si>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</si>
  <si>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</si>
  <si>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</si>
  <si>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</si>
  <si>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</si>
  <si>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</si>
  <si>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</si>
  <si>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</si>
  <si>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</si>
  <si>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</si>
  <si>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</si>
  <si>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</si>
  <si>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</si>
  <si>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</si>
  <si>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</si>
  <si>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</si>
  <si>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</si>
  <si>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</si>
  <si>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</si>
  <si>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</si>
  <si>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</si>
  <si>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</si>
  <si>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</si>
  <si>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</si>
  <si>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</si>
  <si>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</si>
  <si>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</si>
  <si>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</si>
  <si>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</si>
  <si>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</si>
  <si>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</si>
  <si>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</si>
  <si>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</si>
  <si>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</si>
  <si>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</si>
  <si>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</si>
  <si>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</si>
  <si>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</si>
  <si>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</si>
  <si>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</si>
  <si>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</si>
  <si>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</si>
  <si>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</si>
  <si>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</si>
  <si>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</si>
  <si>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</si>
  <si>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</si>
  <si>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</si>
  <si>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</si>
  <si>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</si>
  <si>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</si>
  <si>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</si>
  <si>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</si>
  <si>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</si>
  <si>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</si>
  <si>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</si>
  <si>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</si>
  <si>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</si>
  <si>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</si>
  <si>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</si>
  <si>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</si>
  <si>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</si>
  <si>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</si>
  <si>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</si>
  <si>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</si>
  <si>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</si>
  <si>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</si>
  <si>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</si>
  <si>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</si>
  <si>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</si>
  <si>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</si>
  <si>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</si>
  <si>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</si>
  <si>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</si>
  <si>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</si>
  <si>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</si>
  <si>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</si>
  <si>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</si>
  <si>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</si>
  <si>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</si>
  <si>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</si>
  <si>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</si>
  <si>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</si>
  <si>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</si>
  <si>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</si>
  <si>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</si>
  <si>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</si>
  <si>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</si>
  <si>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</si>
  <si>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</si>
  <si>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</si>
  <si>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</si>
  <si>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</si>
  <si>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</si>
  <si>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</si>
  <si>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</si>
  <si>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</si>
  <si>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</si>
  <si>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</si>
  <si>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</si>
  <si>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</si>
  <si>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</si>
  <si>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</si>
  <si>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</si>
  <si>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</si>
  <si>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</si>
  <si>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</si>
  <si>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</si>
  <si>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</si>
  <si>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</si>
  <si>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</si>
  <si>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</si>
  <si>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</si>
  <si>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</si>
  <si>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</si>
  <si>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</si>
  <si>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</si>
  <si>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</si>
  <si>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</si>
  <si>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</si>
  <si>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</si>
  <si>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</si>
  <si>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</si>
  <si>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</si>
  <si>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</si>
  <si>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</si>
  <si>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</si>
  <si>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</si>
  <si>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</si>
  <si>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</si>
  <si>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</si>
  <si>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</si>
  <si>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</si>
  <si>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</si>
  <si>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</si>
  <si>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</si>
  <si>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</si>
  <si>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</si>
  <si>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</si>
  <si>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</si>
  <si>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</si>
  <si>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</si>
  <si>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</si>
  <si>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</si>
  <si>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</si>
  <si>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</si>
  <si>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</si>
  <si>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</si>
  <si>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</si>
  <si>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</si>
  <si>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</si>
  <si>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</si>
  <si>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</si>
  <si>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</si>
  <si>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</si>
  <si>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</si>
  <si>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</si>
  <si>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</si>
  <si>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</si>
  <si>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</si>
  <si>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</si>
  <si>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</si>
  <si>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</si>
  <si>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</si>
  <si>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</si>
  <si>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</si>
  <si>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</si>
  <si>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</si>
  <si>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</si>
  <si>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</si>
  <si>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</si>
  <si>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</si>
  <si>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</si>
  <si>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</si>
  <si>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</si>
  <si>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</si>
  <si>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</si>
  <si>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</si>
  <si>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</si>
  <si>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</si>
  <si>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</si>
  <si>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</si>
  <si>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</si>
  <si>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</si>
  <si>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</si>
  <si>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</si>
  <si>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</si>
  <si>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</si>
  <si>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</si>
  <si>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</si>
  <si>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</si>
  <si>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</si>
  <si>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</si>
  <si>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</si>
  <si>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</si>
  <si>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</si>
  <si>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</si>
  <si>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</si>
  <si>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</si>
  <si>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</si>
  <si>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</si>
  <si>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</si>
  <si>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</si>
  <si>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</si>
  <si>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</si>
  <si>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</si>
  <si>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</si>
  <si>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</si>
  <si>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</si>
  <si>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</si>
  <si>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</si>
  <si>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</si>
  <si>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</si>
  <si>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</si>
  <si>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</si>
  <si>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</si>
  <si>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</si>
  <si>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</si>
  <si>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</si>
  <si>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</si>
  <si>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</si>
  <si>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</si>
  <si>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</si>
  <si>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</si>
  <si>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</si>
  <si>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</si>
  <si>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</si>
  <si>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</si>
  <si>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</si>
  <si>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</si>
  <si>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</si>
  <si>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</si>
  <si>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</si>
  <si>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</si>
  <si>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</si>
  <si>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</si>
  <si>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</si>
  <si>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</si>
  <si>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</si>
  <si>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</si>
  <si>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</si>
  <si>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</si>
  <si>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</si>
  <si>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</si>
  <si>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</si>
  <si>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</si>
  <si>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</si>
  <si>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</si>
  <si>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</si>
  <si>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</si>
  <si>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</si>
  <si>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</si>
  <si>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</si>
  <si>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</si>
  <si>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</si>
  <si>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</si>
  <si>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</si>
  <si>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</si>
  <si>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</si>
  <si>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</si>
  <si>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</si>
  <si>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</si>
  <si>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</si>
  <si>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</si>
  <si>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</si>
  <si>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</si>
  <si>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</si>
  <si>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</si>
  <si>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</si>
  <si>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</si>
  <si>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</si>
  <si>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</si>
  <si>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</si>
  <si>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</si>
  <si>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</si>
  <si>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</si>
  <si>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</si>
  <si>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</si>
  <si>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</si>
  <si>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</si>
  <si>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</si>
  <si>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</si>
  <si>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</si>
  <si>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</si>
  <si>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</si>
  <si>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</si>
  <si>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</si>
  <si>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</si>
  <si>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</si>
  <si>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</si>
  <si>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</si>
  <si>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</si>
  <si>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</si>
  <si>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</si>
  <si>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</si>
  <si>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</si>
  <si>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</si>
  <si>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</si>
  <si>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</si>
  <si>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</si>
  <si>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</si>
  <si>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</si>
  <si>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</si>
  <si>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</si>
  <si>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</si>
  <si>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</si>
  <si>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</si>
  <si>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</si>
  <si>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</si>
  <si>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</si>
  <si>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</si>
  <si>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</si>
  <si>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</si>
  <si>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</si>
  <si>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</si>
  <si>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</si>
  <si>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</si>
  <si>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</si>
  <si>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</si>
  <si>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</si>
  <si>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</si>
  <si>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</si>
  <si>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</si>
  <si>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</si>
  <si>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</si>
  <si>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</si>
  <si>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</si>
  <si>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</si>
  <si>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</si>
  <si>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</si>
  <si>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</si>
  <si>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</si>
  <si>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</si>
  <si>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</si>
  <si>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</si>
  <si>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</si>
  <si>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</si>
  <si>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</si>
  <si>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</si>
  <si>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</si>
  <si>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</si>
  <si>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</si>
  <si>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</si>
  <si>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</si>
  <si>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</si>
  <si>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</si>
  <si>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</si>
  <si>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</si>
  <si>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</si>
  <si>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</si>
  <si>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</si>
  <si>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</si>
  <si>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</si>
  <si>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</si>
  <si>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</si>
  <si>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</si>
  <si>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</si>
  <si>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</si>
  <si>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</si>
  <si>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</si>
  <si>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</si>
  <si>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</si>
  <si>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</si>
  <si>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</si>
  <si>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</si>
  <si>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</si>
  <si>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</si>
  <si>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</si>
  <si>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</si>
  <si>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</si>
  <si>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</si>
  <si>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</si>
  <si>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</si>
  <si>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</si>
  <si>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</si>
  <si>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</si>
  <si>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</si>
  <si>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</si>
  <si>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</si>
  <si>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</si>
  <si>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</si>
  <si>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</si>
  <si>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</si>
  <si>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</si>
  <si>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</si>
  <si>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</si>
  <si>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</si>
  <si>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</si>
  <si>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</si>
  <si>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</si>
  <si>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</si>
  <si>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</si>
  <si>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</si>
  <si>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</si>
  <si>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</si>
  <si>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</si>
  <si>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</si>
  <si>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</si>
  <si>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</si>
  <si>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</si>
  <si>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</si>
  <si>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</si>
  <si>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</si>
  <si>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</si>
  <si>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</si>
  <si>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</si>
  <si>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</si>
  <si>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</si>
  <si>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</si>
  <si>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</si>
  <si>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</si>
  <si>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</si>
  <si>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</si>
  <si>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</si>
  <si>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</si>
  <si>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</si>
  <si>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</si>
  <si>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</si>
  <si>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</si>
  <si>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</si>
  <si>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</si>
  <si>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</si>
  <si>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</si>
  <si>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</si>
  <si>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</si>
  <si>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</si>
  <si>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</si>
  <si>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</si>
  <si>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</si>
  <si>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</si>
  <si>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</si>
  <si>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</si>
  <si>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</si>
  <si>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</si>
  <si>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</si>
  <si>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</si>
  <si>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</si>
  <si>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</si>
  <si>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</si>
  <si>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</si>
  <si>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</si>
  <si>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</si>
  <si>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</si>
  <si>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</si>
  <si>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</si>
  <si>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</si>
  <si>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</si>
  <si>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</si>
  <si>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</si>
  <si>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</si>
  <si>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</si>
  <si>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</si>
  <si>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</si>
  <si>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</si>
  <si>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</si>
  <si>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</si>
  <si>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</si>
  <si>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</si>
  <si>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</si>
  <si>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</si>
  <si>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</si>
  <si>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</si>
  <si>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</si>
  <si>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</si>
  <si>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</si>
  <si>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</si>
  <si>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</si>
  <si>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</si>
  <si>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</si>
  <si>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</si>
  <si>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</si>
  <si>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</si>
  <si>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</si>
  <si>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</si>
  <si>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</si>
  <si>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</si>
  <si>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</si>
  <si>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</si>
  <si>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</si>
  <si>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</si>
  <si>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</si>
  <si>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</si>
  <si>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</si>
  <si>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</si>
  <si>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</si>
  <si>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</si>
  <si>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</si>
  <si>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</si>
  <si>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</si>
  <si>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</si>
  <si>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</si>
  <si>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</si>
  <si>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</si>
  <si>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</si>
  <si>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</si>
  <si>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</si>
  <si>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</si>
  <si>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</si>
  <si>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</si>
  <si>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</si>
  <si>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</si>
  <si>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</si>
  <si>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</si>
  <si>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</si>
  <si>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</si>
  <si>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</si>
  <si>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</si>
  <si>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</si>
  <si>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</si>
  <si>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</si>
  <si>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</si>
  <si>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</si>
  <si>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</si>
  <si>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</si>
  <si>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</si>
  <si>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</si>
  <si>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</si>
  <si>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</si>
  <si>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</si>
  <si>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</si>
  <si>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</si>
  <si>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</si>
  <si>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</si>
  <si>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</si>
  <si>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</si>
  <si>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</si>
  <si>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</si>
  <si>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</si>
  <si>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</si>
  <si>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</si>
  <si>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</si>
  <si>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</si>
  <si>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</si>
  <si>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</si>
  <si>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</si>
  <si>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</si>
  <si>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</si>
  <si>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</si>
  <si>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</si>
  <si>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</si>
  <si>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</si>
  <si>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</si>
  <si>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</si>
  <si>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</si>
  <si>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</si>
  <si>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</si>
  <si>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</si>
  <si>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</si>
  <si>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</si>
  <si>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</si>
  <si>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</si>
  <si>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</si>
  <si>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</si>
  <si>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</si>
  <si>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</si>
  <si>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</si>
  <si>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</si>
  <si>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</si>
  <si>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</si>
  <si>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</si>
  <si>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</si>
  <si>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</si>
  <si>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</si>
  <si>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</si>
  <si>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</si>
  <si>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</si>
  <si>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</si>
  <si>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</si>
  <si>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</si>
  <si>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</si>
  <si>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</si>
  <si>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</si>
  <si>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</si>
  <si>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</si>
  <si>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</si>
  <si>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</si>
  <si>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</si>
  <si>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</si>
  <si>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</si>
  <si>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</si>
  <si>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</si>
  <si>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</si>
  <si>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</si>
  <si>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</si>
  <si>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</si>
  <si>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</si>
  <si>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</si>
  <si>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</si>
  <si>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</si>
  <si>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</si>
  <si>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</si>
  <si>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</si>
  <si>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</si>
  <si>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</si>
  <si>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</si>
  <si>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</si>
  <si>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</si>
  <si>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</si>
  <si>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</si>
  <si>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</si>
  <si>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</si>
  <si>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</si>
  <si>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</si>
  <si>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</si>
  <si>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</si>
  <si>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</si>
  <si>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</si>
  <si>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</si>
  <si>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</si>
  <si>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</si>
  <si>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</si>
  <si>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</si>
  <si>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</si>
  <si>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</si>
  <si>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</si>
  <si>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</si>
  <si>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</si>
  <si>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</si>
  <si>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</si>
  <si>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</si>
  <si>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</si>
  <si>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</si>
  <si>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</si>
  <si>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</si>
  <si>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</si>
  <si>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</si>
  <si>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</si>
  <si>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</si>
  <si>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</si>
  <si>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</si>
  <si>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</si>
  <si>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</si>
  <si>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</si>
  <si>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</si>
  <si>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</si>
  <si>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</si>
  <si>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</si>
  <si>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</si>
  <si>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</si>
  <si>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</si>
  <si>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</si>
  <si>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</si>
  <si>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</si>
  <si>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</si>
  <si>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</si>
  <si>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</si>
  <si>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</si>
  <si>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</si>
  <si>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</si>
  <si>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</si>
  <si>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</si>
  <si>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</si>
  <si>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</si>
  <si>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</si>
  <si>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</si>
  <si>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</si>
  <si>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</si>
  <si>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</si>
  <si>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</si>
  <si>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</si>
  <si>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</si>
  <si>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</si>
  <si>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</si>
  <si>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</si>
  <si>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</si>
  <si>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</si>
  <si>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</si>
  <si>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</si>
  <si>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</si>
  <si>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</si>
  <si>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</si>
  <si>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</si>
  <si>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</si>
  <si>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</si>
  <si>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</si>
  <si>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</si>
  <si>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</si>
  <si>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</si>
  <si>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</si>
  <si>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</si>
  <si>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</si>
  <si>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</si>
  <si>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</si>
  <si>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</si>
  <si>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</si>
  <si>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</si>
  <si>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</si>
  <si>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</si>
  <si>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</si>
  <si>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</si>
  <si>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</si>
  <si>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</si>
  <si>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</si>
  <si>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</si>
  <si>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</si>
  <si>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</si>
  <si>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</si>
  <si>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</si>
  <si>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</si>
  <si>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</si>
  <si>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</si>
  <si>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</si>
  <si>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</si>
  <si>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</si>
  <si>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</si>
  <si>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</si>
  <si>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</si>
  <si>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</si>
  <si>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</si>
  <si>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</si>
  <si>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</si>
  <si>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</si>
  <si>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</si>
  <si>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</si>
  <si>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</si>
  <si>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</si>
  <si>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</si>
  <si>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</si>
  <si>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</si>
  <si>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</si>
  <si>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</si>
  <si>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</si>
  <si>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</si>
  <si>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</si>
  <si>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</si>
  <si>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</si>
  <si>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</si>
  <si>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</si>
  <si>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</si>
  <si>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</si>
  <si>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</si>
  <si>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</si>
  <si>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</si>
  <si>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</si>
  <si>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</si>
  <si>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</si>
  <si>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</si>
  <si>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</si>
  <si>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</si>
  <si>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</si>
  <si>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</si>
  <si>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</si>
  <si>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</si>
  <si>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</si>
  <si>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</si>
  <si>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</si>
  <si>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</si>
  <si>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</si>
  <si>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</si>
  <si>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</si>
  <si>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</si>
  <si>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</si>
  <si>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</si>
  <si>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</si>
  <si>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</si>
  <si>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</si>
  <si>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</si>
  <si>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</si>
  <si>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</si>
  <si>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</si>
  <si>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</si>
  <si>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</si>
  <si>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</si>
  <si>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</si>
  <si>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</si>
  <si>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</si>
  <si>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</si>
  <si>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</si>
  <si>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</si>
  <si>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</si>
  <si>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</si>
  <si>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</si>
  <si>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</si>
  <si>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</si>
  <si>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</si>
  <si>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</si>
  <si>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</si>
  <si>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</si>
  <si>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</si>
  <si>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</si>
  <si>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</si>
  <si>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</si>
  <si>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</si>
  <si>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</si>
  <si>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</si>
  <si>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</si>
  <si>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</si>
  <si>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</si>
  <si>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</si>
  <si>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</si>
  <si>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</si>
  <si>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</si>
  <si>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</si>
  <si>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</si>
  <si>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</si>
  <si>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</si>
  <si>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</si>
  <si>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</si>
  <si>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</si>
  <si>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</si>
  <si>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</si>
  <si>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</si>
  <si>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</si>
  <si>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</si>
  <si>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</si>
  <si>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</si>
  <si>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</si>
  <si>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</si>
  <si>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</si>
  <si>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</si>
  <si>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</si>
  <si>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</si>
  <si>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</si>
  <si>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</si>
  <si>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</si>
  <si>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</si>
  <si>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</si>
  <si>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</si>
  <si>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</si>
  <si>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</si>
  <si>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</si>
  <si>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</si>
  <si>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</si>
  <si>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</si>
  <si>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</si>
  <si>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</si>
  <si>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</si>
  <si>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</si>
  <si>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</si>
  <si>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</si>
  <si>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</si>
  <si>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</si>
  <si>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</si>
  <si>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</si>
  <si>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</si>
  <si>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</si>
  <si>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</si>
  <si>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</si>
  <si>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</si>
  <si>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</si>
  <si>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</si>
  <si>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</si>
  <si>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</si>
  <si>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</si>
  <si>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</si>
  <si>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</si>
  <si>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</si>
  <si>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</si>
  <si>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</si>
  <si>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</si>
  <si>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</si>
  <si>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</si>
  <si>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</si>
  <si>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</si>
  <si>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</si>
  <si>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</si>
  <si>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</si>
  <si>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</si>
  <si>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</si>
  <si>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</si>
  <si>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</si>
  <si>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</si>
  <si>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</si>
  <si>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</si>
  <si>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</si>
  <si>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</si>
  <si>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</si>
  <si>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</si>
  <si>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</si>
  <si>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</si>
  <si>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</si>
  <si>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</si>
  <si>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</si>
  <si>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</si>
  <si>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</si>
  <si>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</si>
  <si>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</si>
  <si>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</si>
  <si>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</si>
  <si>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</si>
  <si>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</si>
  <si>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</si>
  <si>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</si>
  <si>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</si>
  <si>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</si>
  <si>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</si>
  <si>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</si>
  <si>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</si>
  <si>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</si>
  <si>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</si>
  <si>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</si>
  <si>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</si>
  <si>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</si>
  <si>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</si>
  <si>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</si>
  <si>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</si>
  <si>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</si>
  <si>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</si>
  <si>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</si>
  <si>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</si>
  <si>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</si>
  <si>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</si>
  <si>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</si>
  <si>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</si>
  <si>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</si>
  <si>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</si>
  <si>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</si>
  <si>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</si>
  <si>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</si>
  <si>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</si>
  <si>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</si>
  <si>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</si>
  <si>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</si>
  <si>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</si>
  <si>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</si>
  <si>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</si>
  <si>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</si>
  <si>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</si>
  <si>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</si>
  <si>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</si>
  <si>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</si>
  <si>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</si>
  <si>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</si>
  <si>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</si>
  <si>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</si>
  <si>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</si>
  <si>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</si>
  <si>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</si>
  <si>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</si>
  <si>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</si>
  <si>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</si>
  <si>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</si>
  <si>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</si>
  <si>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</si>
  <si>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</si>
  <si>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</si>
  <si>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</si>
  <si>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</si>
  <si>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</si>
  <si>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</si>
  <si>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</si>
  <si>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</si>
  <si>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</si>
  <si>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</si>
  <si>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</si>
  <si>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</si>
  <si>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</si>
  <si>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</si>
  <si>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</si>
  <si>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</si>
  <si>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</si>
  <si>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</si>
  <si>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</si>
  <si>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</si>
  <si>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</si>
  <si>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</si>
  <si>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</si>
  <si>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</si>
  <si>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</si>
  <si>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</si>
  <si>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</si>
  <si>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</si>
  <si>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</si>
  <si>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</si>
  <si>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</si>
  <si>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</si>
  <si>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</si>
  <si>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</si>
  <si>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</si>
  <si>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</si>
  <si>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</si>
  <si>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</si>
  <si>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</si>
  <si>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</si>
  <si>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</si>
  <si>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</si>
  <si>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</si>
  <si>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</si>
  <si>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</si>
  <si>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</si>
  <si>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</si>
  <si>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</si>
  <si>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</si>
  <si>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</si>
  <si>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</si>
  <si>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</si>
  <si>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</si>
  <si>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</si>
  <si>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</si>
  <si>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</si>
  <si>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</si>
  <si>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</si>
  <si>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</si>
  <si>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</si>
  <si>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</si>
  <si>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</si>
  <si>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</si>
  <si>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</si>
  <si>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</si>
  <si>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</si>
  <si>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</si>
  <si>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</si>
  <si>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</si>
  <si>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</si>
  <si>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</si>
  <si>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</si>
  <si>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</si>
  <si>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</si>
  <si>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</si>
  <si>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</si>
  <si>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</si>
  <si>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</si>
  <si>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</si>
  <si>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</si>
  <si>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</si>
  <si>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</si>
  <si>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</si>
  <si>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</si>
  <si>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</si>
  <si>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</si>
  <si>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</si>
  <si>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</si>
  <si>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</si>
  <si>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</si>
  <si>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</si>
  <si>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</si>
  <si>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</si>
  <si>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</si>
  <si>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</si>
  <si>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</si>
  <si>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</si>
  <si>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</si>
  <si>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</si>
  <si>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</si>
  <si>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</si>
  <si>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</si>
  <si>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</si>
  <si>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</si>
  <si>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</si>
  <si>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</si>
  <si>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</si>
  <si>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</si>
  <si>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</si>
  <si>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</si>
  <si>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</si>
  <si>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</si>
  <si>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</si>
  <si>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</si>
  <si>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</si>
  <si>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</si>
  <si>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</si>
  <si>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</si>
  <si>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</si>
  <si>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</si>
  <si>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</si>
  <si>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</si>
  <si>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</si>
  <si>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</si>
  <si>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</si>
  <si>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</si>
  <si>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</si>
  <si>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</si>
  <si>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</si>
  <si>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</si>
  <si>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</si>
  <si>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</si>
  <si>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</si>
  <si>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</si>
  <si>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</si>
  <si>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</si>
  <si>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</si>
  <si>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</si>
  <si>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</si>
  <si>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</si>
  <si>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</si>
  <si>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</si>
  <si>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</si>
  <si>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</si>
  <si>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</si>
  <si>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</si>
  <si>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</si>
  <si>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</si>
  <si>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</si>
  <si>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</si>
  <si>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</si>
  <si>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</si>
  <si>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</si>
  <si>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</si>
  <si>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</si>
  <si>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</si>
  <si>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</si>
  <si>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</si>
  <si>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</si>
  <si>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</si>
  <si>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</si>
  <si>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</si>
  <si>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</si>
  <si>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</si>
  <si>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</si>
  <si>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</si>
  <si>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</si>
  <si>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</si>
  <si>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</si>
  <si>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</si>
  <si>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</si>
  <si>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</si>
  <si>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</si>
  <si>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</si>
  <si>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</si>
  <si>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</si>
  <si>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</si>
  <si>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</si>
  <si>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</si>
  <si>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</si>
  <si>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</si>
  <si>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</si>
  <si>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</si>
  <si>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</si>
  <si>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</si>
  <si>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</si>
  <si>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</si>
  <si>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</si>
  <si>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</si>
  <si>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</si>
  <si>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</si>
  <si>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</si>
  <si>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</si>
  <si>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</si>
  <si>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</si>
  <si>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</si>
  <si>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</si>
  <si>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</si>
  <si>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</si>
  <si>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</si>
  <si>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</si>
  <si>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</si>
  <si>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</si>
  <si>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</si>
  <si>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</si>
  <si>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</si>
  <si>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</si>
  <si>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</si>
  <si>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</si>
  <si>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</si>
  <si>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</si>
  <si>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</si>
  <si>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</si>
  <si>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</si>
  <si>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</si>
  <si>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</si>
  <si>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</si>
  <si>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</si>
  <si>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</si>
  <si>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</si>
  <si>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</si>
  <si>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</si>
  <si>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</si>
  <si>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</si>
  <si>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</si>
  <si>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</si>
  <si>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</si>
  <si>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</si>
  <si>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</si>
  <si>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</si>
  <si>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</si>
  <si>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</si>
  <si>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</si>
  <si>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</si>
  <si>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</si>
  <si>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</si>
  <si>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</si>
  <si>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</si>
  <si>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</si>
  <si>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</si>
  <si>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</si>
  <si>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</si>
  <si>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</si>
  <si>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</si>
  <si>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</si>
  <si>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</si>
  <si>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</si>
  <si>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</si>
  <si>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</si>
  <si>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</si>
  <si>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</si>
  <si>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</si>
  <si>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</si>
  <si>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</si>
  <si>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</si>
  <si>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</si>
  <si>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</si>
  <si>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</si>
  <si>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</si>
  <si>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</si>
  <si>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</si>
  <si>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</si>
  <si>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</si>
  <si>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</si>
  <si>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</si>
  <si>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</si>
  <si>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</si>
  <si>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</si>
  <si>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</si>
  <si>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</si>
  <si>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</si>
  <si>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</si>
  <si>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</si>
  <si>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</si>
  <si>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</si>
  <si>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</si>
  <si>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</si>
  <si>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</si>
  <si>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</si>
  <si>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</si>
  <si>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</si>
  <si>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</si>
  <si>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</si>
  <si>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</si>
  <si>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</si>
  <si>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</si>
  <si>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</si>
  <si>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</si>
  <si>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</si>
  <si>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</si>
  <si>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</si>
  <si>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</si>
  <si>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</si>
  <si>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</si>
  <si>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</si>
  <si>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</si>
  <si>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</si>
  <si>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</si>
  <si>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</si>
  <si>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</si>
  <si>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</si>
  <si>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</si>
  <si>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</si>
  <si>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</si>
  <si>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</si>
  <si>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</si>
  <si>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</si>
  <si>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</si>
  <si>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</si>
  <si>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</si>
  <si>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</si>
  <si>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</si>
  <si>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</si>
  <si>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</si>
  <si>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</si>
  <si>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</si>
  <si>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</si>
  <si>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</si>
  <si>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</si>
  <si>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</si>
  <si>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</si>
  <si>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</si>
  <si>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</si>
  <si>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</si>
  <si>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</si>
  <si>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</si>
  <si>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</si>
  <si>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</si>
  <si>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</si>
  <si>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</si>
  <si>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</si>
  <si>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</si>
  <si>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</si>
  <si>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</si>
  <si>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</si>
  <si>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</si>
  <si>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</si>
  <si>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</si>
  <si>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</si>
  <si>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</si>
  <si>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</si>
  <si>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</si>
  <si>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</si>
  <si>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</si>
  <si>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</si>
  <si>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</si>
  <si>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</si>
  <si>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</si>
  <si>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</si>
  <si>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</si>
  <si>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</si>
  <si>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</si>
  <si>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</si>
  <si>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</si>
  <si>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</si>
  <si>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</si>
  <si>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</si>
  <si>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</si>
  <si>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</si>
  <si>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</si>
  <si>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</si>
  <si>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</si>
  <si>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</si>
  <si>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</si>
  <si>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</si>
  <si>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</si>
  <si>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</si>
  <si>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</si>
  <si>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</si>
  <si>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</si>
  <si>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</si>
  <si>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</si>
  <si>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</si>
  <si>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</si>
  <si>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</si>
  <si>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</si>
  <si>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</si>
  <si>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</si>
  <si>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</si>
  <si>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</si>
  <si>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</si>
  <si>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</si>
  <si>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</si>
  <si>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</si>
  <si>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</si>
  <si>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</si>
  <si>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</si>
  <si>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</si>
  <si>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</si>
  <si>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</si>
  <si>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</si>
  <si>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</si>
  <si>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</si>
  <si>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</si>
  <si>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</si>
  <si>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</si>
  <si>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</si>
  <si>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</si>
  <si>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</si>
  <si>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</si>
  <si>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</si>
  <si>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</si>
  <si>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</si>
  <si>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</si>
  <si>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</si>
  <si>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</si>
  <si>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</si>
  <si>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</si>
  <si>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</si>
  <si>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</si>
  <si>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</si>
  <si>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</si>
  <si>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</si>
  <si>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</si>
  <si>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</si>
  <si>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</si>
  <si>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</si>
  <si>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</si>
  <si>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</si>
  <si>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</si>
  <si>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</si>
  <si>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</si>
  <si>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</si>
  <si>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</si>
  <si>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</si>
  <si>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</si>
  <si>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</si>
  <si>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</si>
  <si>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</si>
  <si>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</si>
  <si>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</si>
  <si>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</si>
  <si>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</si>
  <si>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</si>
  <si>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</si>
  <si>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</si>
  <si>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</si>
  <si>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</si>
  <si>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</si>
  <si>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</si>
  <si>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</si>
  <si>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</si>
  <si>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</si>
  <si>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</si>
  <si>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</si>
  <si>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</si>
  <si>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</si>
  <si>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</si>
  <si>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</si>
  <si>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</si>
  <si>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</si>
  <si>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</si>
  <si>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</si>
  <si>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</si>
  <si>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</si>
  <si>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</si>
  <si>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</si>
  <si>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</si>
  <si>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</si>
  <si>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</si>
  <si>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</si>
  <si>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</si>
  <si>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</si>
  <si>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</si>
  <si>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</si>
  <si>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</si>
  <si>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</si>
  <si>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</si>
  <si>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</si>
  <si>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</si>
  <si>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</si>
  <si>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</si>
  <si>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</si>
  <si>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</si>
  <si>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</si>
  <si>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</si>
  <si>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</si>
  <si>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</si>
  <si>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</si>
  <si>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</si>
  <si>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</si>
  <si>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</si>
  <si>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</si>
  <si>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</si>
  <si>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</si>
  <si>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</si>
  <si>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</si>
  <si>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</si>
  <si>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</si>
  <si>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</si>
  <si>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</si>
  <si>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</si>
  <si>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</si>
  <si>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</si>
  <si>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</si>
  <si>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</si>
  <si>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</si>
  <si>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</si>
  <si>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</si>
  <si>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</si>
  <si>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</si>
  <si>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</si>
  <si>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</si>
  <si>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</si>
  <si>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</si>
  <si>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</si>
  <si>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</si>
  <si>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</si>
  <si>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</si>
  <si>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</si>
  <si>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</si>
  <si>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</si>
  <si>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</si>
  <si>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</si>
  <si>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</si>
  <si>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</si>
  <si>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</si>
  <si>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</si>
  <si>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</si>
  <si>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</si>
  <si>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</si>
  <si>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</si>
  <si>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</si>
  <si>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</si>
  <si>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</si>
  <si>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</si>
  <si>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</si>
  <si>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</si>
  <si>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</si>
  <si>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</si>
  <si>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</si>
  <si>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</si>
  <si>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</si>
  <si>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</si>
  <si>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</si>
  <si>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</si>
  <si>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</si>
  <si>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</si>
  <si>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</si>
  <si>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</si>
  <si>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</si>
  <si>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</si>
  <si>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</si>
  <si>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</si>
  <si>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</si>
  <si>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</si>
  <si>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</si>
  <si>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</si>
  <si>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</si>
  <si>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</si>
  <si>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</si>
  <si>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</si>
  <si>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</si>
  <si>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</si>
  <si>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</si>
  <si>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</si>
  <si>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</si>
  <si>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</si>
  <si>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</si>
  <si>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</si>
  <si>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</si>
  <si>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</si>
  <si>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</si>
  <si>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</si>
  <si>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</si>
  <si>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</si>
  <si>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</si>
  <si>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</si>
  <si>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</si>
  <si>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</si>
  <si>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</si>
  <si>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</si>
  <si>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</si>
  <si>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</si>
  <si>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</si>
  <si>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</si>
  <si>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</si>
  <si>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</si>
  <si>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</si>
  <si>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</si>
  <si>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</si>
  <si>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</si>
  <si>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</si>
  <si>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</si>
  <si>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</si>
  <si>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</si>
  <si>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</si>
  <si>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</si>
  <si>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</si>
  <si>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</si>
  <si>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</si>
  <si>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</si>
  <si>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</si>
  <si>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</si>
  <si>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</si>
  <si>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</si>
  <si>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</si>
  <si>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</si>
  <si>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</si>
  <si>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</si>
  <si>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</si>
  <si>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</si>
  <si>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</si>
  <si>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</si>
  <si>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</si>
  <si>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</si>
  <si>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</si>
  <si>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</si>
  <si>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</si>
  <si>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</si>
  <si>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</si>
  <si>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</si>
  <si>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</si>
  <si>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</si>
  <si>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</si>
  <si>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</si>
  <si>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</si>
  <si>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</si>
  <si>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</si>
  <si>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</si>
  <si>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</si>
  <si>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</si>
  <si>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</si>
  <si>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</si>
  <si>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</si>
  <si>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</si>
  <si>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</si>
  <si>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</si>
  <si>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</si>
  <si>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</si>
  <si>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</si>
  <si>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</si>
  <si>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</si>
  <si>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</si>
  <si>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</si>
  <si>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</si>
  <si>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</si>
  <si>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</si>
  <si>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</si>
  <si>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</si>
  <si>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</si>
  <si>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</si>
  <si>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</si>
  <si>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</si>
  <si>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</si>
  <si>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</si>
  <si>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</si>
  <si>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</si>
  <si>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</si>
  <si>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</si>
  <si>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</si>
  <si>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</si>
  <si>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</si>
  <si>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</si>
  <si>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</si>
  <si>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</si>
  <si>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</si>
  <si>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</si>
  <si>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</si>
  <si>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</si>
  <si>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</si>
  <si>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</si>
  <si>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</si>
  <si>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</si>
  <si>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</si>
  <si>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</si>
  <si>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</si>
  <si>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</si>
  <si>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</si>
  <si>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</si>
  <si>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</si>
  <si>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</si>
  <si>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</si>
  <si>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</si>
  <si>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</si>
  <si>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</si>
  <si>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</si>
  <si>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</si>
  <si>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</si>
  <si>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</si>
  <si>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</si>
  <si>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</si>
  <si>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</si>
  <si>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</si>
  <si>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</si>
  <si>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</si>
  <si>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</si>
  <si>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</si>
  <si>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</si>
  <si>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</si>
  <si>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</si>
  <si>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</si>
  <si>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</si>
  <si>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</si>
  <si>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</si>
  <si>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</si>
  <si>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</si>
  <si>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</si>
  <si>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</si>
  <si>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</si>
  <si>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</si>
  <si>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</si>
  <si>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</si>
  <si>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</si>
  <si>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</si>
  <si>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</si>
  <si>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</si>
  <si>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</si>
  <si>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</si>
  <si>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</si>
  <si>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</si>
  <si>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</si>
  <si>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</si>
  <si>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</si>
  <si>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</si>
  <si>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</si>
  <si>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</si>
  <si>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</si>
  <si>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</si>
  <si>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</si>
  <si>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</si>
  <si>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</si>
  <si>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</si>
  <si>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</si>
  <si>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</si>
  <si>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</si>
  <si>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</si>
  <si>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</si>
  <si>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</si>
  <si>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</si>
  <si>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</si>
  <si>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</si>
  <si>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</si>
  <si>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</si>
  <si>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</si>
  <si>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</si>
  <si>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</si>
  <si>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</si>
  <si>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</si>
  <si>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</si>
  <si>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</si>
  <si>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</si>
  <si>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</si>
  <si>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</si>
  <si>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</si>
  <si>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</si>
  <si>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</si>
  <si>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</si>
  <si>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</si>
  <si>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</si>
  <si>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</si>
  <si>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</si>
  <si>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</si>
  <si>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</si>
  <si>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</si>
  <si>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</si>
  <si>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</si>
  <si>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</si>
  <si>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</si>
  <si>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</si>
  <si>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</si>
  <si>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</si>
  <si>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</si>
  <si>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</si>
  <si>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</si>
  <si>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</si>
  <si>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</si>
  <si>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</si>
  <si>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</si>
  <si>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</si>
  <si>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</si>
  <si>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</si>
  <si>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</si>
  <si>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</si>
  <si>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</si>
  <si>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</si>
  <si>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</si>
  <si>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</si>
  <si>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</si>
  <si>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</si>
  <si>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</si>
  <si>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</si>
  <si>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</si>
  <si>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</si>
  <si>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</si>
  <si>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</si>
  <si>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</si>
  <si>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</si>
  <si>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</si>
  <si>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</si>
  <si>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</si>
  <si>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</si>
  <si>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</si>
  <si>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</si>
  <si>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</si>
  <si>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</si>
  <si>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</si>
  <si>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</si>
  <si>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</si>
  <si>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</si>
  <si>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</si>
  <si>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</si>
  <si>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</si>
  <si>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</si>
  <si>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</si>
  <si>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</si>
  <si>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</si>
  <si>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</si>
  <si>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</si>
  <si>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</si>
  <si>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</si>
  <si>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</si>
  <si>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</si>
  <si>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</si>
  <si>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</si>
  <si>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</si>
  <si>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</si>
  <si>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</si>
  <si>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</si>
  <si>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</si>
  <si>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</si>
  <si>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</si>
  <si>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</si>
  <si>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</si>
  <si>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</si>
  <si>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</si>
  <si>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</si>
  <si>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</si>
  <si>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</si>
  <si>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</si>
  <si>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</si>
  <si>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</si>
  <si>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</si>
  <si>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</si>
  <si>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</si>
  <si>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</si>
  <si>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</si>
  <si>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</si>
  <si>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</si>
  <si>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</si>
  <si>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</si>
  <si>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</si>
  <si>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</si>
  <si>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</si>
  <si>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</si>
  <si>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</si>
  <si>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</si>
  <si>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</si>
  <si>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</si>
  <si>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</si>
  <si>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</si>
  <si>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</si>
  <si>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</si>
  <si>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</si>
  <si>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</si>
  <si>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</si>
  <si>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</si>
  <si>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</si>
  <si>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</si>
  <si>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</si>
  <si>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</si>
  <si>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</si>
  <si>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</si>
  <si>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</si>
  <si>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</si>
  <si>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</si>
  <si>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</si>
  <si>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</si>
  <si>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</si>
  <si>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</si>
  <si>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</si>
  <si>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</si>
  <si>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</si>
  <si>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</si>
  <si>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</si>
  <si>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</si>
  <si>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</si>
  <si>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</si>
  <si>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</si>
  <si>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</si>
  <si>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</si>
  <si>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</si>
  <si>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</si>
  <si>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</si>
  <si>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</si>
  <si>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</si>
  <si>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</si>
  <si>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</si>
  <si>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</si>
  <si>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</si>
  <si>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</si>
  <si>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</si>
  <si>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</si>
  <si>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</si>
  <si>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</si>
  <si>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</si>
  <si>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</si>
  <si>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</si>
  <si>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</si>
  <si>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</si>
  <si>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</si>
  <si>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</si>
  <si>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</si>
  <si>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</si>
  <si>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</si>
  <si>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</si>
  <si>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</si>
  <si>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</si>
  <si>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</si>
  <si>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</si>
  <si>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</si>
  <si>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</si>
  <si>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</si>
  <si>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</si>
  <si>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</si>
  <si>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</si>
  <si>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</si>
  <si>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</si>
  <si>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</si>
  <si>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</si>
  <si>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</si>
  <si>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</si>
  <si>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</si>
  <si>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</si>
  <si>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</si>
  <si>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</si>
  <si>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</si>
  <si>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</si>
  <si>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</si>
  <si>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</si>
  <si>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</si>
  <si>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</si>
  <si>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</si>
  <si>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</si>
  <si>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</si>
  <si>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</si>
  <si>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</si>
  <si>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</si>
  <si>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</si>
  <si>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</si>
  <si>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</si>
  <si>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</si>
  <si>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</si>
  <si>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</si>
  <si>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</si>
  <si>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</si>
  <si>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</si>
  <si>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</si>
  <si>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</si>
  <si>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</si>
  <si>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</si>
  <si>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</si>
  <si>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</si>
  <si>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</si>
  <si>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</si>
  <si>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</si>
  <si>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</si>
  <si>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</si>
  <si>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</si>
  <si>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</si>
  <si>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</si>
  <si>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</si>
  <si>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</si>
  <si>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</si>
  <si>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</si>
  <si>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</si>
  <si>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</si>
  <si>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</si>
  <si>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</si>
  <si>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</si>
  <si>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</si>
  <si>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</si>
  <si>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</si>
  <si>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</si>
  <si>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</si>
  <si>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</si>
  <si>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</si>
  <si>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</si>
  <si>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</si>
  <si>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</si>
  <si>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</si>
  <si>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</si>
  <si>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</si>
  <si>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</si>
  <si>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</si>
  <si>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</si>
  <si>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</si>
  <si>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</si>
  <si>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</si>
  <si>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</si>
  <si>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</si>
  <si>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</si>
  <si>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</si>
  <si>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</si>
  <si>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</si>
  <si>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</si>
  <si>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</si>
  <si>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</si>
  <si>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</si>
  <si>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</si>
  <si>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</si>
  <si>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</si>
  <si>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</si>
  <si>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</si>
  <si>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</si>
  <si>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</si>
  <si>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</si>
  <si>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</si>
  <si>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</si>
  <si>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</si>
  <si>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</si>
  <si>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</si>
  <si>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</si>
  <si>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</si>
  <si>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</si>
  <si>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</si>
  <si>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</si>
  <si>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</si>
  <si>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</si>
  <si>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</si>
  <si>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</si>
  <si>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</si>
  <si>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</si>
  <si>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</si>
  <si>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</si>
  <si>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</si>
  <si>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</si>
  <si>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</si>
  <si>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</si>
  <si>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</si>
  <si>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</si>
  <si>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</si>
  <si>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</si>
  <si>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</si>
  <si>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</si>
  <si>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</si>
  <si>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</si>
  <si>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</si>
  <si>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</si>
  <si>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</si>
  <si>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</si>
  <si>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</si>
  <si>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</si>
  <si>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</si>
  <si>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</si>
  <si>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</si>
  <si>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</si>
  <si>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</si>
  <si>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</si>
  <si>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</si>
  <si>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</si>
  <si>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</si>
  <si>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</si>
  <si>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</si>
  <si>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</si>
  <si>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</si>
  <si>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</si>
  <si>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</si>
  <si>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</si>
  <si>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</si>
  <si>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</si>
  <si>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</si>
  <si>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</si>
  <si>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</si>
  <si>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</si>
  <si>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</si>
  <si>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</si>
  <si>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</si>
  <si>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</si>
  <si>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</si>
  <si>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</si>
  <si>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</si>
  <si>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</si>
  <si>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</si>
  <si>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</si>
  <si>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</si>
  <si>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</si>
  <si>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</si>
  <si>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</si>
  <si>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</si>
  <si>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</si>
  <si>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</si>
  <si>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</si>
  <si>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</si>
  <si>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</si>
  <si>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</si>
  <si>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</si>
  <si>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</si>
  <si>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</si>
  <si>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</si>
  <si>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</si>
  <si>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</si>
  <si>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</si>
  <si>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</si>
  <si>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</si>
  <si>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</si>
  <si>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</si>
  <si>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</si>
  <si>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</si>
  <si>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</si>
  <si>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</si>
  <si>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</si>
  <si>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</si>
  <si>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</si>
  <si>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</si>
  <si>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</si>
  <si>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</si>
  <si>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</si>
  <si>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</si>
  <si>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</si>
  <si>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</si>
  <si>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</si>
  <si>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</si>
  <si>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</si>
  <si>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</si>
  <si>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</si>
  <si>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</si>
  <si>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</si>
  <si>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</si>
  <si>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</si>
  <si>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</si>
  <si>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</si>
  <si>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</si>
  <si>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</si>
  <si>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</si>
  <si>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</si>
  <si>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</si>
  <si>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</si>
  <si>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</si>
  <si>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</si>
  <si>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</si>
  <si>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</si>
  <si>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</si>
  <si>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</si>
  <si>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</si>
  <si>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</si>
  <si>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</si>
  <si>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</si>
  <si>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</si>
  <si>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</si>
  <si>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</si>
  <si>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</si>
  <si>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</si>
  <si>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</si>
  <si>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</si>
  <si>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</si>
  <si>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</si>
  <si>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</si>
  <si>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</si>
  <si>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</si>
  <si>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</si>
  <si>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</si>
  <si>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</si>
  <si>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</si>
  <si>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</si>
  <si>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</si>
  <si>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</si>
  <si>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</si>
  <si>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</si>
  <si>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</si>
  <si>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</si>
  <si>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</si>
  <si>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</si>
  <si>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</si>
  <si>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</si>
  <si>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</si>
  <si>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</si>
  <si>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</si>
  <si>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</si>
  <si>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</si>
  <si>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</si>
  <si>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</si>
  <si>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</si>
  <si>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</si>
  <si>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</si>
  <si>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</si>
  <si>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</si>
  <si>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</si>
  <si>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</si>
  <si>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</si>
  <si>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</si>
  <si>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</si>
  <si>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</si>
  <si>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</si>
  <si>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</si>
  <si>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</si>
  <si>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</si>
  <si>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</si>
  <si>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</si>
  <si>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</si>
  <si>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</si>
  <si>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</si>
  <si>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</si>
  <si>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</si>
  <si>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</si>
  <si>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</si>
  <si>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</si>
  <si>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</si>
  <si>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</si>
  <si>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</si>
  <si>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</si>
  <si>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</si>
  <si>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</si>
  <si>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</si>
  <si>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</si>
  <si>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</si>
  <si>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</si>
  <si>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</si>
  <si>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</si>
  <si>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</si>
  <si>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</si>
  <si>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</si>
  <si>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</si>
  <si>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</si>
  <si>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</si>
  <si>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</si>
  <si>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</si>
  <si>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</si>
  <si>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</si>
  <si>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</si>
  <si>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</si>
  <si>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</si>
  <si>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</si>
  <si>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</si>
  <si>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</si>
  <si>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</si>
  <si>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</si>
  <si>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</si>
  <si>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</si>
  <si>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</si>
  <si>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</si>
  <si>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</si>
  <si>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</si>
  <si>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</si>
  <si>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</si>
  <si>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</si>
  <si>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</si>
  <si>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</si>
  <si>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</si>
  <si>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</si>
  <si>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</si>
  <si>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</si>
  <si>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</si>
  <si>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</si>
  <si>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</si>
  <si>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</si>
  <si>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</si>
  <si>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</si>
  <si>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</si>
  <si>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</si>
  <si>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</si>
  <si>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</si>
  <si>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</si>
  <si>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</si>
  <si>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</si>
  <si>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</si>
  <si>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</si>
  <si>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</si>
  <si>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</si>
  <si>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</si>
  <si>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</si>
  <si>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</si>
  <si>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</si>
  <si>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</si>
  <si>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</si>
  <si>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</si>
  <si>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</si>
  <si>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</si>
  <si>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</si>
  <si>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</si>
  <si>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</si>
  <si>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</si>
  <si>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</si>
  <si>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</si>
  <si>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</si>
  <si>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</si>
  <si>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</si>
  <si>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</si>
  <si>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</si>
  <si>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</si>
  <si>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</si>
  <si>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</si>
  <si>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</si>
  <si>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</si>
  <si>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</si>
  <si>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</si>
  <si>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</si>
  <si>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</si>
  <si>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</si>
  <si>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</si>
  <si>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</si>
  <si>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</si>
  <si>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</si>
  <si>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</si>
  <si>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</si>
  <si>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</si>
  <si>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</si>
  <si>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</si>
  <si>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</si>
  <si>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</si>
  <si>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</si>
  <si>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</si>
  <si>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</si>
  <si>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</si>
  <si>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</si>
  <si>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</si>
  <si>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</si>
  <si>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</si>
  <si>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</si>
  <si>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</si>
  <si>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</si>
  <si>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</si>
  <si>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</si>
  <si>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</si>
  <si>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</si>
  <si>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</si>
  <si>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</si>
  <si>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</si>
  <si>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</si>
  <si>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</si>
  <si>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</si>
  <si>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</si>
  <si>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</si>
  <si>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</si>
  <si>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</si>
  <si>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</si>
  <si>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</si>
  <si>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</si>
  <si>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</si>
  <si>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</si>
  <si>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</si>
  <si>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</si>
  <si>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</si>
  <si>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</si>
  <si>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</si>
  <si>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</si>
  <si>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</si>
  <si>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</si>
  <si>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</si>
  <si>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</si>
  <si>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</si>
  <si>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</si>
  <si>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</si>
  <si>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</si>
  <si>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</si>
  <si>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</si>
  <si>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</si>
  <si>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</si>
  <si>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</si>
  <si>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</si>
  <si>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</si>
  <si>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</si>
  <si>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</si>
  <si>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</si>
  <si>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</si>
  <si>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</si>
  <si>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</si>
  <si>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</si>
  <si>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</si>
  <si>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</si>
  <si>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</si>
  <si>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</si>
  <si>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</si>
  <si>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</si>
  <si>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</si>
  <si>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</si>
  <si>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</si>
  <si>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</si>
  <si>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</si>
  <si>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</si>
  <si>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</si>
  <si>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</si>
  <si>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</si>
  <si>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</si>
  <si>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</si>
  <si>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</si>
  <si>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</si>
  <si>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</si>
  <si>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</si>
  <si>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</si>
  <si>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</si>
  <si>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</si>
  <si>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</si>
  <si>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</si>
  <si>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</si>
  <si>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</si>
  <si>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</si>
  <si>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</si>
  <si>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</si>
  <si>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</si>
  <si>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</si>
  <si>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</si>
  <si>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</si>
  <si>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</si>
  <si>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</si>
  <si>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</si>
  <si>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</si>
  <si>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</si>
  <si>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</si>
  <si>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</si>
  <si>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</si>
  <si>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</si>
  <si>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</si>
  <si>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</si>
  <si>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</si>
  <si>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</si>
  <si>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</si>
  <si>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</si>
  <si>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</si>
  <si>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</si>
  <si>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</si>
  <si>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</si>
  <si>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</si>
  <si>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</si>
  <si>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</si>
  <si>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</si>
  <si>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</si>
  <si>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</si>
  <si>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</si>
  <si>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</si>
  <si>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</si>
  <si>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</si>
  <si>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</si>
  <si>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</si>
  <si>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</si>
  <si>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</si>
  <si>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</si>
  <si>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</si>
  <si>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</si>
  <si>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</si>
  <si>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</si>
  <si>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</si>
  <si>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</si>
  <si>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</si>
  <si>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</si>
  <si>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</si>
  <si>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</si>
  <si>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</si>
  <si>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</si>
  <si>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</si>
  <si>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</si>
  <si>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</si>
  <si>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</si>
  <si>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</si>
  <si>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</si>
  <si>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</si>
  <si>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</si>
  <si>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</si>
  <si>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</si>
  <si>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</si>
  <si>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</si>
  <si>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</si>
  <si>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</si>
  <si>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</si>
  <si>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</si>
  <si>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</si>
  <si>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</si>
  <si>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</si>
  <si>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</si>
  <si>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</si>
  <si>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</si>
  <si>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</si>
  <si>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</si>
  <si>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</si>
  <si>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</si>
  <si>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</si>
  <si>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</si>
  <si>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</si>
  <si>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</si>
  <si>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</si>
  <si>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</si>
  <si>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</si>
  <si>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</si>
  <si>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</si>
  <si>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</si>
  <si>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</si>
  <si>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</si>
  <si>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</si>
  <si>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</si>
  <si>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</si>
  <si>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</si>
  <si>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</si>
  <si>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</si>
  <si>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</si>
  <si>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</si>
  <si>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</si>
  <si>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</si>
  <si>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</si>
  <si>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</si>
  <si>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</si>
  <si>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</si>
  <si>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</si>
  <si>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</si>
  <si>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</si>
  <si>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</si>
  <si>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</si>
  <si>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</si>
  <si>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</si>
  <si>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</si>
  <si>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</si>
  <si>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</si>
  <si>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</si>
  <si>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</si>
  <si>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</si>
  <si>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</si>
  <si>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</si>
  <si>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</si>
  <si>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</si>
  <si>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</si>
  <si>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</si>
  <si>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</si>
  <si>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</si>
  <si>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</si>
  <si>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</si>
  <si>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</si>
  <si>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</si>
  <si>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</si>
  <si>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</si>
  <si>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</si>
  <si>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</si>
  <si>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</si>
  <si>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</si>
  <si>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</si>
  <si>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</si>
  <si>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</si>
  <si>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</si>
  <si>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</si>
  <si>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</si>
  <si>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</si>
  <si>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</si>
  <si>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</si>
  <si>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</si>
  <si>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</si>
  <si>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</si>
  <si>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</si>
  <si>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</si>
  <si>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</si>
  <si>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</si>
  <si>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</si>
  <si>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</si>
  <si>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</si>
  <si>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</si>
  <si>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</si>
  <si>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</si>
  <si>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</si>
  <si>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</si>
  <si>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</si>
  <si>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</si>
  <si>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</si>
  <si>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</si>
  <si>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</si>
  <si>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</si>
  <si>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</si>
  <si>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</si>
  <si>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</si>
  <si>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</si>
  <si>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</si>
  <si>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</si>
  <si>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</si>
  <si>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</si>
  <si>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</si>
  <si>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</si>
  <si>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</si>
  <si>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</si>
  <si>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</si>
  <si>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</si>
  <si>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</si>
  <si>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</si>
  <si>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</si>
  <si>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</si>
  <si>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</si>
  <si>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</si>
  <si>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</si>
  <si>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</si>
  <si>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</si>
  <si>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</si>
  <si>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</si>
  <si>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</si>
  <si>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</si>
  <si>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</si>
  <si>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</si>
  <si>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</si>
  <si>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</si>
  <si>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</si>
  <si>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</si>
  <si>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</si>
  <si>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</si>
  <si>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</si>
  <si>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</si>
  <si>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</si>
  <si>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</si>
  <si>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</si>
  <si>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</si>
  <si>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</si>
  <si>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</si>
  <si>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</si>
  <si>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</si>
  <si>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</si>
  <si>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</si>
  <si>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</si>
  <si>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</si>
  <si>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</si>
  <si>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</si>
  <si>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</si>
  <si>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</si>
  <si>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</si>
  <si>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</si>
  <si>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</si>
  <si>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</si>
  <si>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</si>
  <si>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</si>
  <si>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</si>
  <si>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</si>
  <si>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</si>
  <si>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</si>
  <si>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</si>
  <si>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</si>
  <si>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</si>
  <si>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</si>
  <si>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</si>
  <si>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</si>
  <si>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</si>
  <si>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</si>
  <si>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</si>
  <si>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</si>
  <si>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</si>
  <si>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</si>
  <si>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</si>
  <si>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</si>
  <si>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</si>
  <si>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</si>
  <si>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</si>
  <si>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</si>
  <si>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</si>
  <si>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</si>
  <si>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</si>
  <si>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</si>
  <si>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</si>
  <si>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</si>
  <si>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</si>
  <si>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</si>
  <si>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</si>
  <si>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</si>
  <si>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</si>
  <si>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</si>
  <si>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</si>
  <si>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</si>
  <si>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</si>
  <si>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</si>
  <si>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</si>
  <si>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</si>
  <si>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</si>
  <si>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</si>
  <si>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</si>
  <si>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</si>
  <si>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</si>
  <si>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</si>
  <si>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</si>
  <si>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</si>
  <si>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</si>
  <si>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</si>
  <si>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</si>
  <si>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</si>
  <si>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</si>
  <si>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</si>
  <si>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</si>
  <si>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</si>
  <si>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</si>
  <si>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</si>
  <si>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</si>
  <si>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</si>
  <si>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</si>
  <si>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</si>
  <si>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</si>
  <si>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</si>
  <si>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</si>
  <si>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</si>
  <si>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</si>
  <si>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</si>
  <si>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</si>
  <si>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</si>
  <si>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</si>
  <si>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</si>
  <si>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</si>
  <si>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</si>
  <si>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</si>
  <si>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</si>
  <si>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</si>
  <si>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</si>
  <si>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</si>
  <si>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</si>
  <si>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</si>
  <si>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</si>
  <si>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</si>
  <si>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</si>
  <si>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</si>
  <si>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</si>
  <si>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</si>
  <si>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</si>
  <si>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</si>
  <si>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</si>
  <si>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</si>
  <si>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</si>
  <si>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</si>
  <si>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</si>
  <si>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</si>
  <si>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</si>
  <si>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</si>
  <si>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</si>
  <si>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</si>
  <si>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</si>
  <si>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</si>
  <si>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</si>
  <si>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</si>
  <si>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</si>
  <si>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</si>
  <si>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</si>
  <si>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</si>
  <si>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</si>
  <si>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</si>
  <si>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</si>
  <si>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</si>
  <si>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</si>
  <si>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</si>
  <si>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</si>
  <si>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</si>
  <si>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</si>
  <si>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</si>
  <si>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</si>
  <si>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</si>
  <si>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</si>
  <si>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</si>
  <si>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</si>
  <si>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</si>
  <si>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</si>
  <si>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</si>
  <si>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</si>
  <si>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</si>
  <si>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</si>
  <si>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</si>
  <si>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</si>
  <si>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</si>
  <si>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</si>
  <si>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</si>
  <si>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</si>
  <si>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</si>
  <si>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</si>
  <si>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</si>
  <si>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</si>
  <si>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</si>
  <si>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</si>
  <si>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</si>
  <si>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</si>
  <si>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</si>
  <si>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</si>
  <si>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</si>
  <si>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</si>
  <si>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</si>
  <si>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</si>
  <si>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</si>
  <si>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</si>
  <si>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</si>
  <si>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</si>
  <si>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</si>
  <si>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</si>
  <si>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</si>
  <si>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</si>
  <si>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</si>
  <si>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</si>
  <si>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</si>
  <si>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</si>
  <si>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</si>
  <si>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</si>
  <si>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</si>
  <si>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</si>
  <si>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</si>
  <si>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</si>
  <si>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</si>
  <si>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</si>
  <si>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</si>
  <si>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</si>
  <si>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</si>
  <si>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</si>
  <si>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</si>
  <si>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</si>
  <si>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</si>
  <si>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</si>
  <si>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</si>
  <si>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</si>
  <si>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</si>
  <si>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</si>
  <si>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</si>
  <si>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</si>
  <si>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</si>
  <si>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</si>
  <si>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</si>
  <si>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</si>
  <si>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</si>
  <si>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</si>
  <si>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</si>
  <si>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</si>
  <si>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</si>
  <si>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</si>
  <si>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</si>
  <si>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</si>
  <si>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</si>
  <si>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</si>
  <si>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</si>
  <si>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</si>
  <si>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</si>
  <si>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</si>
  <si>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</si>
  <si>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</si>
  <si>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</si>
  <si>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</si>
  <si>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</si>
  <si>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</si>
  <si>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</si>
  <si>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</si>
  <si>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</si>
  <si>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</si>
  <si>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</si>
  <si>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</si>
  <si>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</si>
  <si>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</si>
  <si>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</si>
  <si>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</si>
  <si>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</si>
  <si>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</si>
  <si>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</si>
  <si>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</si>
  <si>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</si>
  <si>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</si>
  <si>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</si>
  <si>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</si>
  <si>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</si>
  <si>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</si>
  <si>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</si>
  <si>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</si>
  <si>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</si>
  <si>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</si>
  <si>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</si>
  <si>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</si>
  <si>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</si>
  <si>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</si>
  <si>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</si>
  <si>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</si>
  <si>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</si>
  <si>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</si>
  <si>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</si>
  <si>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</si>
  <si>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</si>
  <si>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</si>
  <si>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</si>
  <si>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</si>
  <si>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</si>
  <si>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</si>
  <si>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</si>
  <si>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</si>
  <si>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</si>
  <si>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</si>
  <si>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</si>
  <si>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</si>
  <si>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</si>
  <si>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</si>
  <si>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</si>
  <si>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</si>
  <si>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</si>
  <si>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</si>
  <si>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</si>
  <si>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</si>
  <si>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</si>
  <si>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</si>
  <si>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</si>
  <si>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</si>
  <si>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</si>
  <si>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</si>
  <si>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</si>
  <si>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</si>
  <si>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</si>
  <si>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</si>
  <si>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</si>
  <si>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</si>
  <si>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</si>
  <si>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</si>
  <si>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</si>
  <si>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</si>
  <si>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</si>
  <si>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</si>
  <si>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</si>
  <si>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</si>
  <si>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</si>
  <si>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</si>
  <si>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</si>
  <si>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</si>
  <si>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</si>
  <si>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</si>
  <si>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</si>
  <si>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</si>
  <si>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</si>
  <si>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</si>
  <si>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</si>
  <si>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</si>
  <si>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</si>
  <si>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</si>
  <si>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</si>
  <si>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</si>
  <si>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</si>
  <si>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</si>
  <si>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</si>
  <si>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</si>
  <si>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</si>
  <si>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</si>
  <si>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</si>
  <si>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</si>
  <si>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</si>
  <si>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</si>
  <si>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</si>
  <si>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</si>
  <si>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</si>
  <si>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</si>
  <si>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</si>
  <si>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</si>
  <si>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</si>
  <si>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</si>
  <si>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</si>
  <si>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</si>
  <si>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</si>
  <si>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</si>
  <si>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</si>
  <si>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</si>
  <si>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</si>
  <si>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</si>
  <si>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</si>
  <si>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</si>
  <si>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</si>
  <si>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</si>
  <si>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</si>
  <si>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</si>
  <si>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</si>
  <si>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</si>
  <si>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</si>
  <si>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</si>
  <si>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</si>
  <si>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</si>
  <si>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</si>
  <si>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</si>
  <si>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</si>
  <si>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</si>
  <si>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</si>
  <si>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</si>
  <si>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</si>
  <si>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</si>
  <si>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</si>
  <si>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</si>
  <si>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</si>
  <si>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</si>
  <si>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</si>
  <si>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</si>
  <si>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</si>
  <si>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</si>
  <si>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</si>
  <si>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</si>
  <si>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</si>
  <si>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</si>
  <si>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</si>
  <si>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</si>
  <si>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</si>
  <si>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</si>
  <si>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</si>
  <si>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</si>
  <si>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</si>
  <si>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</si>
  <si>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</si>
  <si>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</si>
  <si>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</si>
  <si>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</si>
  <si>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</si>
  <si>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</si>
  <si>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</si>
  <si>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</si>
  <si>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</si>
  <si>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</si>
  <si>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</si>
  <si>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</si>
  <si>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</si>
  <si>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</si>
  <si>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</si>
  <si>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</si>
  <si>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</si>
  <si>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</si>
  <si>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</si>
  <si>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</si>
  <si>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</si>
  <si>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</si>
  <si>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</si>
  <si>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</si>
  <si>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</si>
  <si>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</si>
  <si>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</si>
  <si>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</si>
  <si>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</si>
  <si>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</si>
  <si>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</si>
  <si>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</si>
  <si>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</si>
  <si>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</si>
  <si>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</si>
  <si>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</si>
  <si>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</si>
  <si>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</si>
  <si>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</si>
  <si>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</si>
  <si>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</si>
  <si>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</si>
  <si>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</si>
  <si>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</si>
  <si>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</si>
  <si>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</si>
  <si>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</si>
  <si>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</si>
  <si>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</si>
  <si>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</si>
  <si>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</si>
  <si>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</si>
  <si>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</si>
  <si>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</si>
  <si>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</si>
  <si>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</si>
  <si>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</si>
  <si>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</si>
  <si>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</si>
  <si>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</si>
  <si>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</si>
  <si>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</si>
  <si>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</si>
  <si>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</si>
  <si>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</si>
  <si>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</si>
  <si>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</si>
  <si>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</si>
  <si>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</si>
  <si>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</si>
  <si>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</si>
  <si>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</si>
  <si>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</si>
  <si>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</si>
  <si>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</si>
  <si>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</si>
  <si>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</si>
  <si>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</si>
  <si>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</si>
  <si>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</si>
  <si>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</si>
  <si>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</si>
  <si>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</si>
  <si>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</si>
  <si>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</si>
  <si>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</si>
  <si>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</si>
  <si>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</si>
  <si>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</si>
  <si>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</si>
  <si>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</si>
  <si>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</si>
  <si>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</si>
  <si>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</si>
  <si>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</si>
  <si>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</si>
  <si>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</si>
  <si>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</si>
  <si>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</si>
  <si>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</si>
  <si>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</si>
  <si>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</si>
  <si>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</si>
  <si>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</si>
  <si>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</si>
  <si>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</si>
  <si>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</si>
  <si>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</si>
  <si>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</si>
  <si>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</si>
  <si>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</si>
  <si>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</si>
  <si>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</si>
  <si>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</si>
  <si>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</si>
  <si>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</si>
  <si>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</si>
  <si>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</si>
  <si>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</si>
  <si>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</si>
  <si>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</si>
  <si>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</si>
  <si>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</si>
  <si>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</si>
  <si>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</si>
  <si>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</si>
  <si>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</si>
  <si>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</si>
  <si>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</si>
  <si>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</si>
  <si>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</si>
  <si>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</si>
  <si>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</si>
  <si>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</si>
  <si>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</si>
  <si>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</si>
  <si>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</si>
  <si>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</si>
  <si>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</si>
  <si>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</si>
  <si>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</si>
  <si>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</si>
  <si>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</si>
  <si>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</si>
  <si>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</si>
  <si>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</si>
  <si>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</si>
  <si>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</si>
  <si>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</si>
  <si>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</si>
  <si>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</si>
  <si>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</si>
  <si>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</si>
  <si>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</si>
  <si>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</si>
  <si>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</si>
  <si>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</si>
  <si>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</si>
  <si>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</si>
  <si>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</si>
  <si>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</si>
  <si>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</si>
  <si>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</si>
  <si>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</si>
  <si>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</si>
  <si>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</si>
  <si>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</si>
  <si>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</si>
  <si>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</si>
  <si>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</si>
  <si>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</si>
  <si>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</si>
  <si>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</si>
  <si>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</si>
  <si>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</si>
  <si>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</si>
  <si>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</si>
  <si>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</si>
  <si>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</si>
  <si>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</si>
  <si>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</si>
  <si>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</si>
  <si>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</si>
  <si>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</si>
  <si>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</si>
  <si>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</si>
  <si>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</si>
  <si>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</si>
  <si>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</si>
  <si>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</si>
  <si>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</si>
  <si>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</si>
  <si>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</si>
  <si>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</si>
  <si>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</si>
  <si>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</si>
  <si>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</si>
  <si>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</si>
  <si>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</si>
  <si>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</si>
  <si>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</si>
  <si>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</si>
  <si>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</si>
  <si>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</si>
  <si>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</si>
  <si>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</si>
  <si>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</si>
  <si>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</si>
  <si>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</si>
  <si>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</si>
  <si>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</si>
  <si>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</si>
  <si>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</si>
  <si>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</si>
  <si>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</si>
  <si>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</si>
  <si>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</si>
  <si>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</si>
  <si>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</si>
  <si>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</si>
  <si>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</si>
  <si>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</si>
  <si>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</si>
  <si>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</si>
  <si>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</si>
  <si>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</si>
  <si>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</si>
  <si>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</si>
  <si>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</si>
  <si>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</si>
  <si>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</si>
  <si>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</si>
  <si>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</si>
  <si>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</si>
  <si>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</si>
  <si>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</si>
  <si>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</si>
  <si>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</si>
  <si>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</si>
  <si>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</si>
  <si>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</si>
  <si>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</si>
  <si>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</si>
  <si>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</si>
  <si>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</si>
  <si>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</si>
  <si>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</si>
  <si>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</si>
  <si>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</si>
  <si>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</si>
  <si>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</si>
  <si>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</si>
  <si>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</si>
  <si>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</si>
  <si>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</si>
  <si>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</si>
  <si>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</si>
  <si>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</si>
  <si>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</si>
  <si>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</si>
  <si>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</si>
  <si>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</si>
  <si>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</si>
  <si>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</si>
  <si>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</si>
  <si>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</si>
  <si>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</si>
  <si>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</si>
  <si>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</si>
  <si>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</si>
  <si>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</si>
  <si>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</si>
  <si>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</si>
  <si>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</si>
  <si>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</si>
  <si>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</si>
  <si>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</si>
  <si>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</si>
  <si>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</si>
  <si>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</si>
  <si>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</si>
  <si>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</si>
  <si>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</si>
  <si>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</si>
  <si>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</si>
  <si>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</si>
  <si>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</si>
  <si>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</si>
  <si>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</si>
  <si>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</si>
  <si>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</si>
  <si>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</si>
  <si>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</si>
  <si>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</si>
  <si>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</si>
  <si>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</si>
  <si>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</si>
  <si>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</si>
  <si>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</si>
  <si>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</si>
  <si>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</si>
  <si>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</si>
  <si>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</si>
  <si>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</si>
  <si>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</si>
  <si>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</si>
  <si>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</si>
  <si>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</si>
  <si>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</si>
  <si>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</si>
  <si>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</si>
  <si>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</si>
  <si>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</si>
  <si>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</si>
  <si>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</si>
  <si>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</si>
  <si>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</si>
  <si>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</si>
  <si>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</si>
  <si>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</si>
  <si>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</si>
  <si>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</si>
  <si>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</si>
  <si>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</si>
  <si>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</si>
  <si>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</si>
  <si>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</si>
  <si>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</si>
  <si>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</si>
  <si>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</si>
  <si>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</si>
  <si>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</si>
  <si>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</si>
  <si>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</si>
  <si>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</si>
  <si>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</si>
  <si>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</si>
  <si>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</si>
  <si>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</si>
  <si>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</si>
  <si>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</si>
  <si>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</si>
  <si>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</si>
  <si>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</si>
  <si>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</si>
  <si>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</si>
  <si>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</si>
  <si>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</si>
  <si>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</si>
  <si>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</si>
  <si>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</si>
  <si>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</si>
  <si>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</si>
  <si>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</si>
  <si>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</si>
  <si>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</si>
  <si>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</si>
  <si>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</si>
  <si>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</si>
  <si>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</si>
  <si>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</si>
  <si>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</si>
  <si>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</si>
  <si>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</si>
  <si>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</si>
  <si>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</si>
  <si>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</si>
  <si>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</si>
  <si>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</si>
  <si>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</si>
  <si>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</si>
  <si>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</si>
  <si>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</si>
  <si>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</si>
  <si>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</si>
  <si>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</si>
  <si>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</si>
  <si>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</si>
  <si>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</si>
  <si>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</si>
  <si>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</si>
  <si>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</si>
  <si>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</si>
  <si>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</si>
  <si>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</si>
  <si>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</si>
  <si>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</si>
  <si>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</si>
  <si>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</si>
  <si>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</si>
  <si>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</si>
  <si>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</si>
  <si>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</si>
  <si>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</si>
  <si>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</si>
  <si>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</si>
  <si>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</si>
  <si>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</si>
  <si>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</si>
  <si>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</si>
  <si>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</si>
  <si>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</si>
  <si>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</si>
  <si>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</si>
  <si>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</si>
  <si>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</si>
  <si>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</si>
  <si>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</si>
  <si>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</si>
  <si>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</si>
  <si>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</si>
  <si>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</si>
  <si>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</si>
  <si>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</si>
  <si>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</si>
  <si>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</si>
  <si>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</si>
  <si>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</si>
  <si>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</si>
  <si>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</si>
  <si>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</si>
  <si>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</si>
  <si>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</si>
  <si>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</si>
  <si>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</si>
  <si>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</si>
  <si>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</si>
  <si>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</si>
  <si>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</si>
  <si>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</si>
  <si>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</si>
  <si>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</si>
  <si>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</si>
  <si>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</si>
  <si>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</si>
  <si>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</si>
  <si>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</si>
  <si>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</si>
  <si>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</si>
  <si>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</si>
  <si>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</si>
  <si>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</si>
  <si>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</si>
  <si>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</si>
  <si>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</si>
  <si>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</si>
  <si>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</si>
  <si>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</si>
  <si>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</si>
  <si>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</si>
  <si>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</si>
  <si>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</si>
  <si>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</si>
  <si>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</si>
  <si>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</si>
  <si>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</si>
  <si>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</si>
  <si>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</si>
  <si>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</si>
  <si>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</si>
  <si>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</si>
  <si>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</si>
  <si>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</si>
  <si>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</si>
  <si>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</si>
  <si>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</si>
  <si>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</si>
  <si>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</si>
  <si>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</si>
  <si>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</si>
  <si>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</si>
  <si>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</si>
  <si>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</si>
  <si>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</si>
  <si>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</si>
  <si>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</si>
  <si>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</si>
  <si>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</si>
  <si>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</si>
  <si>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</si>
  <si>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</si>
  <si>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</si>
  <si>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</si>
  <si>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</si>
  <si>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</si>
  <si>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</si>
  <si>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</si>
  <si>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</si>
  <si>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</si>
  <si>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</si>
  <si>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</si>
  <si>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</si>
  <si>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</si>
  <si>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</si>
  <si>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</si>
  <si>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</si>
  <si>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</si>
  <si>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</si>
  <si>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</si>
  <si>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</si>
  <si>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</si>
  <si>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</si>
  <si>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</si>
  <si>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</si>
  <si>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</si>
  <si>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</si>
  <si>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</si>
  <si>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</si>
  <si>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</si>
  <si>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</si>
  <si>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</si>
  <si>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</si>
  <si>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</si>
  <si>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</si>
  <si>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</si>
  <si>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</si>
  <si>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</si>
  <si>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</si>
  <si>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</si>
  <si>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</si>
  <si>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</si>
  <si>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</si>
  <si>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</si>
  <si>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</si>
  <si>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</si>
  <si>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</si>
  <si>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</si>
  <si>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</si>
  <si>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</si>
  <si>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</si>
  <si>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</si>
  <si>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</si>
  <si>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</si>
  <si>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</si>
  <si>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</si>
  <si>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</si>
  <si>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</si>
  <si>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</si>
  <si>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</si>
  <si>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</si>
  <si>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</si>
  <si>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</si>
  <si>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</si>
  <si>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</si>
  <si>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</si>
  <si>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</si>
  <si>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</si>
  <si>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</si>
  <si>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</si>
  <si>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</si>
  <si>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</si>
  <si>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</si>
  <si>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</si>
  <si>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</si>
  <si>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</si>
  <si>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</si>
  <si>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</si>
  <si>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</si>
  <si>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</si>
  <si>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</si>
  <si>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</si>
  <si>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</si>
  <si>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</si>
  <si>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</si>
  <si>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</si>
  <si>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</si>
  <si>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</si>
  <si>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</si>
  <si>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</si>
  <si>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</si>
  <si>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</si>
  <si>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</si>
  <si>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</si>
  <si>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</si>
  <si>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</si>
  <si>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</si>
  <si>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</si>
  <si>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</si>
  <si>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</si>
  <si>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</si>
  <si>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</si>
  <si>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</si>
  <si>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</si>
  <si>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</si>
  <si>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</si>
  <si>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</si>
  <si>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</si>
  <si>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</si>
  <si>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</si>
  <si>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</si>
  <si>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</si>
  <si>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</si>
  <si>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</si>
  <si>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</si>
  <si>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</si>
  <si>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</si>
  <si>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</si>
  <si>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</si>
  <si>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</si>
  <si>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</si>
  <si>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</si>
  <si>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</si>
  <si>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</si>
  <si>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</si>
  <si>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</si>
  <si>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</si>
  <si>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</si>
  <si>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</si>
  <si>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</si>
  <si>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</si>
  <si>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</si>
  <si>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</si>
  <si>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</si>
  <si>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</si>
  <si>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</si>
  <si>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</si>
  <si>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</si>
  <si>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</si>
  <si>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</si>
  <si>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</si>
  <si>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</si>
  <si>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</si>
  <si>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</si>
  <si>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</si>
  <si>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</si>
  <si>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</si>
  <si>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</si>
  <si>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</si>
  <si>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</si>
  <si>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</si>
  <si>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</si>
  <si>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</si>
  <si>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</si>
  <si>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</si>
  <si>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</si>
  <si>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</si>
  <si>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</si>
  <si>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</si>
  <si>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</si>
  <si>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</si>
  <si>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</si>
  <si>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</si>
  <si>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</si>
  <si>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</si>
  <si>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</si>
  <si>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</si>
  <si>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</si>
  <si>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</si>
  <si>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</si>
  <si>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</si>
  <si>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</si>
  <si>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</si>
  <si>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</si>
  <si>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</si>
  <si>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</si>
  <si>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</si>
  <si>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</si>
  <si>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</si>
  <si>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</si>
  <si>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</si>
  <si>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</si>
  <si>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</si>
  <si>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</si>
  <si>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</si>
  <si>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</si>
  <si>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</si>
  <si>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</si>
  <si>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</si>
  <si>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</si>
  <si>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</si>
  <si>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</si>
  <si>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</si>
  <si>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</si>
  <si>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</si>
  <si>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</si>
  <si>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</si>
  <si>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</si>
  <si>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</si>
  <si>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</si>
  <si>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</si>
  <si>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</si>
  <si>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</si>
  <si>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</si>
  <si>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</si>
  <si>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</si>
  <si>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</si>
  <si>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</si>
  <si>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</si>
  <si>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</si>
  <si>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</si>
  <si>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</si>
  <si>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</si>
  <si>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</si>
  <si>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</si>
  <si>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</si>
  <si>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</si>
  <si>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</si>
  <si>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</si>
  <si>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</si>
  <si>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</si>
  <si>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</si>
  <si>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</si>
  <si>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</si>
  <si>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</si>
  <si>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</si>
  <si>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</si>
  <si>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</si>
  <si>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</si>
  <si>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</si>
  <si>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</si>
  <si>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</si>
  <si>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</si>
  <si>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</si>
  <si>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</si>
  <si>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</si>
  <si>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</si>
  <si>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</si>
  <si>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</si>
  <si>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</si>
  <si>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</si>
  <si>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</si>
  <si>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</si>
  <si>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</si>
  <si>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</si>
  <si>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</si>
  <si>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</si>
  <si>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</si>
  <si>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</si>
  <si>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</si>
  <si>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</si>
  <si>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</si>
  <si>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</si>
  <si>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</si>
  <si>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</si>
  <si>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</si>
  <si>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</si>
  <si>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</si>
  <si>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</si>
  <si>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</si>
  <si>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</si>
  <si>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</si>
  <si>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</si>
  <si>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</si>
  <si>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</si>
  <si>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</si>
  <si>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</si>
  <si>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</si>
  <si>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</si>
  <si>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</si>
  <si>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</si>
  <si>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</si>
  <si>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</si>
  <si>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</si>
  <si>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</si>
  <si>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</si>
  <si>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</si>
  <si>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</si>
  <si>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</si>
  <si>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</si>
  <si>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</si>
  <si>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</si>
  <si>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</si>
  <si>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</si>
  <si>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</si>
  <si>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</si>
  <si>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</si>
  <si>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</si>
  <si>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</si>
  <si>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</si>
  <si>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</si>
  <si>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</si>
  <si>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</si>
  <si>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</si>
  <si>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</si>
  <si>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</si>
  <si>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</si>
  <si>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</si>
  <si>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</si>
  <si>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</si>
  <si>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</si>
  <si>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</si>
  <si>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</si>
  <si>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</si>
  <si>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</si>
  <si>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</si>
  <si>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</si>
  <si>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</si>
  <si>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</si>
  <si>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</si>
  <si>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</si>
  <si>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</si>
  <si>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</si>
  <si>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</si>
  <si>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</si>
  <si>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</si>
  <si>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</si>
  <si>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</si>
  <si>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</si>
  <si>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</si>
  <si>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</si>
  <si>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</si>
  <si>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</si>
  <si>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</si>
  <si>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</si>
  <si>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</si>
  <si>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</si>
  <si>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</si>
  <si>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</si>
  <si>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</si>
  <si>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</si>
  <si>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</si>
  <si>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</si>
  <si>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</si>
  <si>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</si>
  <si>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</si>
  <si>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</si>
  <si>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</si>
  <si>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</si>
  <si>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</si>
  <si>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</si>
  <si>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</si>
  <si>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</si>
  <si>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</si>
  <si>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</si>
  <si>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</si>
  <si>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</si>
  <si>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</si>
  <si>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</si>
  <si>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</si>
  <si>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</si>
  <si>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</si>
  <si>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</si>
  <si>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</si>
  <si>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</si>
  <si>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</si>
  <si>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</si>
  <si>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</si>
  <si>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</si>
  <si>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</si>
  <si>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</si>
  <si>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</si>
  <si>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</si>
  <si>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</si>
  <si>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</si>
  <si>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</si>
  <si>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</si>
  <si>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</si>
  <si>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</si>
  <si>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</si>
  <si>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</si>
  <si>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</si>
  <si>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</si>
  <si>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</si>
  <si>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</si>
  <si>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</si>
  <si>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</si>
  <si>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</si>
  <si>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</si>
  <si>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</si>
  <si>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</si>
  <si>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</si>
  <si>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</si>
  <si>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</si>
  <si>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</si>
  <si>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</si>
  <si>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</si>
  <si>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</si>
  <si>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</si>
  <si>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</si>
  <si>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</si>
  <si>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</si>
  <si>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</si>
  <si>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</si>
  <si>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</si>
  <si>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</si>
  <si>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</si>
  <si>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</si>
  <si>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</si>
  <si>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</si>
  <si>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</si>
  <si>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</si>
  <si>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</si>
  <si>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</si>
  <si>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</si>
  <si>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</si>
  <si>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</si>
  <si>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</si>
  <si>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</si>
  <si>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</si>
  <si>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</si>
  <si>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</si>
  <si>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</si>
  <si>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</si>
  <si>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</si>
  <si>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</si>
  <si>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</si>
  <si>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</si>
  <si>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</si>
  <si>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</si>
  <si>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</si>
  <si>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</si>
  <si>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</si>
  <si>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</si>
  <si>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</si>
  <si>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</si>
  <si>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</si>
  <si>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</si>
  <si>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</si>
  <si>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</si>
  <si>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</si>
  <si>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</si>
  <si>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</si>
  <si>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</si>
  <si>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</si>
  <si>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</si>
  <si>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</si>
  <si>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</si>
  <si>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</si>
  <si>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</si>
  <si>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</si>
  <si>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</si>
  <si>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</si>
  <si>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</si>
  <si>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</si>
  <si>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</si>
  <si>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</si>
  <si>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</si>
  <si>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</si>
  <si>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</si>
  <si>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</si>
  <si>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</si>
  <si>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</si>
  <si>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</si>
  <si>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</si>
  <si>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</si>
  <si>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</si>
  <si>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</si>
  <si>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</si>
  <si>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</si>
  <si>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</si>
  <si>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</si>
  <si>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</si>
  <si>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</si>
  <si>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</si>
  <si>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</si>
  <si>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</si>
  <si>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</si>
  <si>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</si>
  <si>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</si>
  <si>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</si>
  <si>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</si>
  <si>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</si>
  <si>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</si>
  <si>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</si>
  <si>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</si>
  <si>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</si>
  <si>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</si>
  <si>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</si>
  <si>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</si>
  <si>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</si>
  <si>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</si>
  <si>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</si>
  <si>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</si>
  <si>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</si>
  <si>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</si>
  <si>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</si>
  <si>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</si>
  <si>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</si>
  <si>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</si>
  <si>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</si>
  <si>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</si>
  <si>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</si>
  <si>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</si>
  <si>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</si>
  <si>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</si>
  <si>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</si>
  <si>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</si>
  <si>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</si>
  <si>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</si>
  <si>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</si>
  <si>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</si>
  <si>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</si>
  <si>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</si>
  <si>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</si>
  <si>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</si>
  <si>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</si>
  <si>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</si>
  <si>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</si>
  <si>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</si>
  <si>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</si>
  <si>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</si>
  <si>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</si>
  <si>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</si>
  <si>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</si>
  <si>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</si>
  <si>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</si>
  <si>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</si>
  <si>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</si>
  <si>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</si>
  <si>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</si>
  <si>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</si>
  <si>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</si>
  <si>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</si>
  <si>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</si>
  <si>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</si>
  <si>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</si>
  <si>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</si>
  <si>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</si>
  <si>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</si>
  <si>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</si>
  <si>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</si>
  <si>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</si>
  <si>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</si>
  <si>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</si>
  <si>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</si>
  <si>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</si>
  <si>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</si>
  <si>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</si>
  <si>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</si>
  <si>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</si>
  <si>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</si>
  <si>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</si>
  <si>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</si>
  <si>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</si>
  <si>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</si>
  <si>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</si>
  <si>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</si>
  <si>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</si>
  <si>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</si>
  <si>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</si>
  <si>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</si>
  <si>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</si>
  <si>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</si>
  <si>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</si>
  <si>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</si>
  <si>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</si>
  <si>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</si>
  <si>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</si>
  <si>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</si>
  <si>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</si>
  <si>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</si>
  <si>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</si>
  <si>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</si>
  <si>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</si>
  <si>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</si>
  <si>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</si>
  <si>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</si>
  <si>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</si>
  <si>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</si>
  <si>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</si>
  <si>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</si>
  <si>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</si>
  <si>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</si>
  <si>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</si>
  <si>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</si>
  <si>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</si>
  <si>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</si>
  <si>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</si>
  <si>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</si>
  <si>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</si>
  <si>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</si>
  <si>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</si>
  <si>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</si>
  <si>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</si>
  <si>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</si>
  <si>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</si>
  <si>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</si>
  <si>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</si>
  <si>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</si>
  <si>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</si>
  <si>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</si>
  <si>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</si>
  <si>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</si>
  <si>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</si>
  <si>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</si>
  <si>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</si>
  <si>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</si>
  <si>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</si>
  <si>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</si>
  <si>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</si>
  <si>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</si>
  <si>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</si>
  <si>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</si>
  <si>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</si>
  <si>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</si>
  <si>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</si>
  <si>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</si>
  <si>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</si>
  <si>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</si>
  <si>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</si>
  <si>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</si>
  <si>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</si>
  <si>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</si>
  <si>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</si>
  <si>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</si>
  <si>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</si>
  <si>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</si>
  <si>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</si>
  <si>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</si>
  <si>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</si>
  <si>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</si>
  <si>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</si>
  <si>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</si>
  <si>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</si>
  <si>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</si>
  <si>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</si>
  <si>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</si>
  <si>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</si>
  <si>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</si>
  <si>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</si>
  <si>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</si>
  <si>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</si>
  <si>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</si>
  <si>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</si>
  <si>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</si>
  <si>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</si>
  <si>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</si>
  <si>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</si>
  <si>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</si>
  <si>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</si>
  <si>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</si>
  <si>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</si>
  <si>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</si>
  <si>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</si>
  <si>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</si>
  <si>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</si>
  <si>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</si>
  <si>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</si>
  <si>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</si>
  <si>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</si>
  <si>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</si>
  <si>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</si>
  <si>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</si>
  <si>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</si>
  <si>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</si>
  <si>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</si>
  <si>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</si>
  <si>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</si>
  <si>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</si>
  <si>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</si>
  <si>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</si>
  <si>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</si>
  <si>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</si>
  <si>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</si>
  <si>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</si>
  <si>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</si>
  <si>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</si>
  <si>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</si>
  <si>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</si>
  <si>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</si>
  <si>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</si>
  <si>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</si>
  <si>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</si>
  <si>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</si>
  <si>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</si>
  <si>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</si>
  <si>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</si>
  <si>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</si>
  <si>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</si>
  <si>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</si>
  <si>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</si>
  <si>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</si>
  <si>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</si>
  <si>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</si>
  <si>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</si>
  <si>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</si>
  <si>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</si>
  <si>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</si>
  <si>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</si>
  <si>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</si>
  <si>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</si>
  <si>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</si>
  <si>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</si>
  <si>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</si>
  <si>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</si>
  <si>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</si>
  <si>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</si>
  <si>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</si>
  <si>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</si>
  <si>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</si>
  <si>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</si>
  <si>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</si>
  <si>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</si>
  <si>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</si>
  <si>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</si>
  <si>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</si>
  <si>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</si>
  <si>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</si>
  <si>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</si>
  <si>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</si>
  <si>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</si>
  <si>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</si>
  <si>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</si>
  <si>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</si>
  <si>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</si>
  <si>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</si>
  <si>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</si>
  <si>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</si>
  <si>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</si>
  <si>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</si>
  <si>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</si>
  <si>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</si>
  <si>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</si>
  <si>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</si>
  <si>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</si>
  <si>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</si>
  <si>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</si>
  <si>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</si>
  <si>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</si>
  <si>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</si>
  <si>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</si>
  <si>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</si>
  <si>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</si>
  <si>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</si>
  <si>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</si>
  <si>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</si>
  <si>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</si>
  <si>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</si>
  <si>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</si>
  <si>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</si>
  <si>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</si>
  <si>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</si>
  <si>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</si>
  <si>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</si>
  <si>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</si>
  <si>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</si>
  <si>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</si>
  <si>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</si>
  <si>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</si>
  <si>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</si>
  <si>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</si>
  <si>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</si>
  <si>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</si>
  <si>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</si>
  <si>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</si>
  <si>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</si>
  <si>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</si>
  <si>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</si>
  <si>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</si>
  <si>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</si>
  <si>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</si>
  <si>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</si>
  <si>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</si>
  <si>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</si>
  <si>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</si>
  <si>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</si>
  <si>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</si>
  <si>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</si>
  <si>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</si>
  <si>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</si>
  <si>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</si>
  <si>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</si>
  <si>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</si>
  <si>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</si>
  <si>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</si>
  <si>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</si>
  <si>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</si>
  <si>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</si>
  <si>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</si>
  <si>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</si>
  <si>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</si>
  <si>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</si>
  <si>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</si>
  <si>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</si>
  <si>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</si>
  <si>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</si>
  <si>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</si>
  <si>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</si>
  <si>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</si>
  <si>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</si>
  <si>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</si>
  <si>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</si>
  <si>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</si>
  <si>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</si>
  <si>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</si>
  <si>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</si>
  <si>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</si>
  <si>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</si>
  <si>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</si>
  <si>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</si>
  <si>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</si>
  <si>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</si>
  <si>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</si>
  <si>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</si>
  <si>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</si>
  <si>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</si>
  <si>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</si>
  <si>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</si>
  <si>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</si>
  <si>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</si>
  <si>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</si>
  <si>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</si>
  <si>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</si>
  <si>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</si>
  <si>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</si>
  <si>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</si>
  <si>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</si>
  <si>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</si>
  <si>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</si>
  <si>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</si>
  <si>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</si>
  <si>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</si>
  <si>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</si>
  <si>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</si>
  <si>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</si>
  <si>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</si>
  <si>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</si>
  <si>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</si>
  <si>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</si>
  <si>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</si>
  <si>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</si>
  <si>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</si>
  <si>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</si>
  <si>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</si>
  <si>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</si>
  <si>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</si>
  <si>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</si>
  <si>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</si>
  <si>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</si>
  <si>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</si>
  <si>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</si>
  <si>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</si>
  <si>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</si>
  <si>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</si>
  <si>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</si>
  <si>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</si>
  <si>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</si>
  <si>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</si>
  <si>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</si>
  <si>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</si>
  <si>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</si>
  <si>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</si>
  <si>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</si>
  <si>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</si>
  <si>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</si>
  <si>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</si>
  <si>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</si>
  <si>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</si>
  <si>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</si>
  <si>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</si>
  <si>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</si>
  <si>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</si>
  <si>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</si>
  <si>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</si>
  <si>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</si>
  <si>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</si>
  <si>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</si>
  <si>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</si>
  <si>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</si>
  <si>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</si>
  <si>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</si>
  <si>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</si>
  <si>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</si>
  <si>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</si>
  <si>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</si>
  <si>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</si>
  <si>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</si>
  <si>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</si>
  <si>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</si>
  <si>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</si>
  <si>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</si>
  <si>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</si>
  <si>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</si>
  <si>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</si>
  <si>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</si>
  <si>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</si>
  <si>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</si>
  <si>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</si>
  <si>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</si>
  <si>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</si>
  <si>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</si>
  <si>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</si>
  <si>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</si>
  <si>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</si>
  <si>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</si>
  <si>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</si>
  <si>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</si>
  <si>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</si>
  <si>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</si>
  <si>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</si>
  <si>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</si>
  <si>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</si>
  <si>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</si>
  <si>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</si>
  <si>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</si>
  <si>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</si>
  <si>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</si>
  <si>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</si>
  <si>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</si>
  <si>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</si>
  <si>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</si>
  <si>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</si>
  <si>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</si>
  <si>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</si>
  <si>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</si>
  <si>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</si>
  <si>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</si>
  <si>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</si>
  <si>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</si>
  <si>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</si>
  <si>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</si>
  <si>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</si>
  <si>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</si>
  <si>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</si>
  <si>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</si>
  <si>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</si>
  <si>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</si>
  <si>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</si>
  <si>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</si>
  <si>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</si>
  <si>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</si>
  <si>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</si>
  <si>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</si>
  <si>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</si>
  <si>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</si>
  <si>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</si>
  <si>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</si>
  <si>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</si>
  <si>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</si>
  <si>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</si>
  <si>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</si>
  <si>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</si>
  <si>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</si>
  <si>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</si>
  <si>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</si>
  <si>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</si>
  <si>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</si>
  <si>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</si>
  <si>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</si>
  <si>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</si>
  <si>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</si>
  <si>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</si>
  <si>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</si>
  <si>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</si>
  <si>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</si>
  <si>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</si>
  <si>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</si>
  <si>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</si>
  <si>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</si>
  <si>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</si>
  <si>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</si>
  <si>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</si>
  <si>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</si>
  <si>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</si>
  <si>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</si>
  <si>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</si>
  <si>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</si>
  <si>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</si>
  <si>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</si>
  <si>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</si>
  <si>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</si>
  <si>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</si>
  <si>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</si>
  <si>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</si>
  <si>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</si>
  <si>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</si>
  <si>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</si>
  <si>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</si>
  <si>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</si>
  <si>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</si>
  <si>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</si>
  <si>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</si>
  <si>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</si>
  <si>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</si>
  <si>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</si>
  <si>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</si>
  <si>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</si>
  <si>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</si>
  <si>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</si>
  <si>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</si>
  <si>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</si>
  <si>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</si>
  <si>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</si>
  <si>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</si>
  <si>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</si>
  <si>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</si>
  <si>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</si>
  <si>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</si>
  <si>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</si>
  <si>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</si>
  <si>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</si>
  <si>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</si>
  <si>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</si>
  <si>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</si>
  <si>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</si>
  <si>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</si>
  <si>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</si>
  <si>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</si>
  <si>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</si>
  <si>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</si>
  <si>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</si>
  <si>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</si>
  <si>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</si>
  <si>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</si>
  <si>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</si>
  <si>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</si>
  <si>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</si>
  <si>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</si>
  <si>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</si>
  <si>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</si>
  <si>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</si>
  <si>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</si>
  <si>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</si>
  <si>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</si>
  <si>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</si>
  <si>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</si>
  <si>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</si>
  <si>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</si>
  <si>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</si>
  <si>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</si>
  <si>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</si>
  <si>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</si>
  <si>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</si>
  <si>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</si>
  <si>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</si>
  <si>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</si>
  <si>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</si>
  <si>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</si>
  <si>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</si>
  <si>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</si>
  <si>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</si>
  <si>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</si>
  <si>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</si>
  <si>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</si>
  <si>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</si>
  <si>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</si>
  <si>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</si>
  <si>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</si>
  <si>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</si>
  <si>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</si>
  <si>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</si>
  <si>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</si>
  <si>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</si>
  <si>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</si>
  <si>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</si>
  <si>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</si>
  <si>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</si>
  <si>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</si>
  <si>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</si>
  <si>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</si>
  <si>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</si>
  <si>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</si>
  <si>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</si>
  <si>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</si>
  <si>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</si>
  <si>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</si>
  <si>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</si>
  <si>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</si>
  <si>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</si>
  <si>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</si>
  <si>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</si>
  <si>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</si>
  <si>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</si>
  <si>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</si>
  <si>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</si>
  <si>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</si>
  <si>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</si>
  <si>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</si>
  <si>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</si>
  <si>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</si>
  <si>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</si>
  <si>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</si>
  <si>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</si>
  <si>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</si>
  <si>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</si>
  <si>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</si>
  <si>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</si>
  <si>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</si>
  <si>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</si>
  <si>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</si>
  <si>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</si>
  <si>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</si>
  <si>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</si>
  <si>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</si>
  <si>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</si>
  <si>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</si>
  <si>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</si>
  <si>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</si>
  <si>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</si>
  <si>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</si>
  <si>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</si>
  <si>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</si>
  <si>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</si>
  <si>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</si>
  <si>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</si>
  <si>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</si>
  <si>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</si>
  <si>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</si>
  <si>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</si>
  <si>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</si>
  <si>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</si>
  <si>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</si>
  <si>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</si>
  <si>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</si>
  <si>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</si>
  <si>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</si>
  <si>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</si>
  <si>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</si>
  <si>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</si>
  <si>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</si>
  <si>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</si>
  <si>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</si>
  <si>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</si>
  <si>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</si>
  <si>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</si>
  <si>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</si>
  <si>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</si>
  <si>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</si>
  <si>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</si>
  <si>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</si>
  <si>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</si>
  <si>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</si>
  <si>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</si>
  <si>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</si>
  <si>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</si>
  <si>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</si>
  <si>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</si>
  <si>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</si>
  <si>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</si>
  <si>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</si>
  <si>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</si>
  <si>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</si>
  <si>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</si>
  <si>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</si>
  <si>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</si>
  <si>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</si>
  <si>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</si>
  <si>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</si>
  <si>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</si>
  <si>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</si>
  <si>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</si>
  <si>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</si>
  <si>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</si>
  <si>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</si>
  <si>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</si>
  <si>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</si>
  <si>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</si>
  <si>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</si>
  <si>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</si>
  <si>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</si>
  <si>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</si>
  <si>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</si>
  <si>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</si>
  <si>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</si>
  <si>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</si>
  <si>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</si>
  <si>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</si>
  <si>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</si>
  <si>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</si>
  <si>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</si>
  <si>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</si>
  <si>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</si>
  <si>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</si>
  <si>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</si>
  <si>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</si>
  <si>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</si>
  <si>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</si>
  <si>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</si>
  <si>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</si>
  <si>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</si>
  <si>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</si>
  <si>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</si>
  <si>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</si>
  <si>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</si>
  <si>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</si>
  <si>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</si>
  <si>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</si>
  <si>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</si>
  <si>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</si>
  <si>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</si>
  <si>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</si>
  <si>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</si>
  <si>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</si>
  <si>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</si>
  <si>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</si>
  <si>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</si>
  <si>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</si>
  <si>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</si>
  <si>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</si>
  <si>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</si>
  <si>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</si>
  <si>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</si>
  <si>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</si>
  <si>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</si>
  <si>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</si>
  <si>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</si>
  <si>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</si>
  <si>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</si>
  <si>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</si>
  <si>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</si>
  <si>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</si>
  <si>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</si>
  <si>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</si>
  <si>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</si>
  <si>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</si>
  <si>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</si>
  <si>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</si>
  <si>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</si>
  <si>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</si>
  <si>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</si>
  <si>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</si>
  <si>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</si>
  <si>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</si>
  <si>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</si>
  <si>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</si>
  <si>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</si>
  <si>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</si>
  <si>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</si>
  <si>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</si>
  <si>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</si>
  <si>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</si>
  <si>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</si>
  <si>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</si>
  <si>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</si>
  <si>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</si>
  <si>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</si>
  <si>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</si>
  <si>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</si>
  <si>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</si>
  <si>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</si>
  <si>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</si>
  <si>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</si>
  <si>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</si>
  <si>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</si>
  <si>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</si>
  <si>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</si>
  <si>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</si>
  <si>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</si>
  <si>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</si>
  <si>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</si>
  <si>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</si>
  <si>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</si>
  <si>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</si>
  <si>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</si>
  <si>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</si>
  <si>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</si>
  <si>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</si>
  <si>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</si>
  <si>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</si>
  <si>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</si>
  <si>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</si>
  <si>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</si>
  <si>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</si>
  <si>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</si>
  <si>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</si>
  <si>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</si>
  <si>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</si>
  <si>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</si>
  <si>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</si>
  <si>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</si>
  <si>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</si>
  <si>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</si>
  <si>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</si>
  <si>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</si>
  <si>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</si>
  <si>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</si>
  <si>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</si>
  <si>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</si>
  <si>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</si>
  <si>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</si>
  <si>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</si>
  <si>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</si>
  <si>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</si>
  <si>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</si>
  <si>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</si>
  <si>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</si>
  <si>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</si>
  <si>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</si>
  <si>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</si>
  <si>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</si>
  <si>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</si>
  <si>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</si>
  <si>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</si>
  <si>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</si>
  <si>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</si>
  <si>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</si>
  <si>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</si>
  <si>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</si>
  <si>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</si>
  <si>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</si>
  <si>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</si>
  <si>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</si>
  <si>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</si>
  <si>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</si>
  <si>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</si>
  <si>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</si>
  <si>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</si>
  <si>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</si>
  <si>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</si>
  <si>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</si>
  <si>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</si>
  <si>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</si>
  <si>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</si>
  <si>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</si>
  <si>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</si>
  <si>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</si>
  <si>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</si>
  <si>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</si>
  <si>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</si>
  <si>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</si>
  <si>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</si>
  <si>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</si>
  <si>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</si>
  <si>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</si>
  <si>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</si>
  <si>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</si>
  <si>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</si>
  <si>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</si>
  <si>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</si>
  <si>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</si>
  <si>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</si>
  <si>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</si>
  <si>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</si>
  <si>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</si>
  <si>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</si>
  <si>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</si>
  <si>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</si>
  <si>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</si>
  <si>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</si>
  <si>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</si>
  <si>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</si>
  <si>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</si>
  <si>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</si>
  <si>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</si>
  <si>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</si>
  <si>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</si>
  <si>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</si>
  <si>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</si>
  <si>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</si>
  <si>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</si>
  <si>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</si>
  <si>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</si>
  <si>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</si>
  <si>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</si>
  <si>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</si>
  <si>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</si>
  <si>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</si>
  <si>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</si>
  <si>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</si>
  <si>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</si>
  <si>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</si>
  <si>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</si>
  <si>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</si>
  <si>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</si>
  <si>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</si>
  <si>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</si>
  <si>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</si>
  <si>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</si>
  <si>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</si>
  <si>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</si>
  <si>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</si>
  <si>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</si>
  <si>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</si>
  <si>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</si>
  <si>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</si>
  <si>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</si>
  <si>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</si>
  <si>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</si>
  <si>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</si>
  <si>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</si>
  <si>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</si>
  <si>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</si>
  <si>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</si>
  <si>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</si>
  <si>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</si>
  <si>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</si>
  <si>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</si>
  <si>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</si>
  <si>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</si>
  <si>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</si>
  <si>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</si>
  <si>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</si>
  <si>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</si>
  <si>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</si>
  <si>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</si>
  <si>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</si>
  <si>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</si>
  <si>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</si>
  <si>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</si>
  <si>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</si>
  <si>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</si>
  <si>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</si>
  <si>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</si>
  <si>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</si>
  <si>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</si>
  <si>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</si>
  <si>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</si>
  <si>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</si>
  <si>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</si>
  <si>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</si>
  <si>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</si>
  <si>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</si>
  <si>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</si>
  <si>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</si>
  <si>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</si>
  <si>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</si>
  <si>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</si>
  <si>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</si>
  <si>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</si>
  <si>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</si>
  <si>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</si>
  <si>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</si>
  <si>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</si>
  <si>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</si>
  <si>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</si>
  <si>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</si>
  <si>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</si>
  <si>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</si>
  <si>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</si>
  <si>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</si>
  <si>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</si>
  <si>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</si>
  <si>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</si>
  <si>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</si>
  <si>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</si>
  <si>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</si>
  <si>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</si>
  <si>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</si>
  <si>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</si>
  <si>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</si>
  <si>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</si>
  <si>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</si>
  <si>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</si>
  <si>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</si>
  <si>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</si>
  <si>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</si>
  <si>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</si>
  <si>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</si>
  <si>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</si>
  <si>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</si>
  <si>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</si>
  <si>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</si>
  <si>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</si>
  <si>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</si>
  <si>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</si>
  <si>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</si>
  <si>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</si>
  <si>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</si>
  <si>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</si>
  <si>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</si>
  <si>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</si>
  <si>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</si>
  <si>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</si>
  <si>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</si>
  <si>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</si>
  <si>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</si>
  <si>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</si>
  <si>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</si>
  <si>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</si>
  <si>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</si>
  <si>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</si>
  <si>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</si>
  <si>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</si>
  <si>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</si>
  <si>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</si>
  <si>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</si>
  <si>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</si>
  <si>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</si>
  <si>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</si>
  <si>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</si>
  <si>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</si>
  <si>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</si>
  <si>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</si>
  <si>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</si>
  <si>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</si>
  <si>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</si>
  <si>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</si>
  <si>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</si>
  <si>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</si>
  <si>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</si>
  <si>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</si>
  <si>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</si>
  <si>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</si>
  <si>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</si>
  <si>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</si>
  <si>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</si>
  <si>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</si>
  <si>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</si>
  <si>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</si>
  <si>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</si>
  <si>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</si>
  <si>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</si>
  <si>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</si>
  <si>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</si>
  <si>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</si>
  <si>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</si>
  <si>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</si>
  <si>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</si>
  <si>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</si>
  <si>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</si>
  <si>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</si>
  <si>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</si>
  <si>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</si>
  <si>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</si>
  <si>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</si>
  <si>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</si>
  <si>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</si>
  <si>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</si>
  <si>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</si>
  <si>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</si>
  <si>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</si>
  <si>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</si>
  <si>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</si>
  <si>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</si>
  <si>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</si>
  <si>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</si>
  <si>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</si>
  <si>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</si>
  <si>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</si>
  <si>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</si>
  <si>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</si>
  <si>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</si>
  <si>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</si>
  <si>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</si>
  <si>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</si>
  <si>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</si>
  <si>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</si>
  <si>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</si>
  <si>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</si>
  <si>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</si>
  <si>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</si>
  <si>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</si>
  <si>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</si>
  <si>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</si>
  <si>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</si>
  <si>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</si>
  <si>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</si>
  <si>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</si>
  <si>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</si>
  <si>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</si>
  <si>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</si>
  <si>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</si>
  <si>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</si>
  <si>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</si>
  <si>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</si>
  <si>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</si>
  <si>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</si>
  <si>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</si>
  <si>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</si>
  <si>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</si>
  <si>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</si>
  <si>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</si>
  <si>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</si>
  <si>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</si>
  <si>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</si>
  <si>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</si>
  <si>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</si>
  <si>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</si>
  <si>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</si>
  <si>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</si>
  <si>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</si>
  <si>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</si>
  <si>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</si>
  <si>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</si>
  <si>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</si>
  <si>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</si>
  <si>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</si>
  <si>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</si>
  <si>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</si>
  <si>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</si>
  <si>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</si>
  <si>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</si>
  <si>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</si>
  <si>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</si>
  <si>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</si>
  <si>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</si>
  <si>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</si>
  <si>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</si>
  <si>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</si>
  <si>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</si>
  <si>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</si>
  <si>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</si>
  <si>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</si>
  <si>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</si>
  <si>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</si>
  <si>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</si>
  <si>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</si>
  <si>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</si>
  <si>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</si>
  <si>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</si>
  <si>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</si>
  <si>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</si>
  <si>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</si>
  <si>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</si>
  <si>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</si>
  <si>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</si>
  <si>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</si>
  <si>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</si>
  <si>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</si>
  <si>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</si>
  <si>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</si>
  <si>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</si>
  <si>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</si>
  <si>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</si>
  <si>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</si>
  <si>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</si>
  <si>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</si>
  <si>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</si>
  <si>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</si>
  <si>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</si>
  <si>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</si>
  <si>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</si>
  <si>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</si>
  <si>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</si>
  <si>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</si>
  <si>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</si>
  <si>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</si>
  <si>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</si>
  <si>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</si>
  <si>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</si>
  <si>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</si>
  <si>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</si>
  <si>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</si>
  <si>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</si>
  <si>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</si>
  <si>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</si>
  <si>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</si>
  <si>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</si>
  <si>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</si>
  <si>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</si>
  <si>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</si>
  <si>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</si>
  <si>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</si>
  <si>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</si>
  <si>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</si>
  <si>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</si>
  <si>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</si>
  <si>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</si>
  <si>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</si>
  <si>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</si>
  <si>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</si>
  <si>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</si>
  <si>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</si>
  <si>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</si>
  <si>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</si>
  <si>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</si>
  <si>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</si>
  <si>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</si>
  <si>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</si>
  <si>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</si>
  <si>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</si>
  <si>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</si>
  <si>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</si>
  <si>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</si>
  <si>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</si>
  <si>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</si>
  <si>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</si>
  <si>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</si>
  <si>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</si>
  <si>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</si>
  <si>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</si>
  <si>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</si>
  <si>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</si>
  <si>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</si>
  <si>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</si>
  <si>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</si>
  <si>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</si>
  <si>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</si>
  <si>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</si>
  <si>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</si>
  <si>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</si>
  <si>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</si>
  <si>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</si>
  <si>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</si>
  <si>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</si>
  <si>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</si>
  <si>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</si>
  <si>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</si>
  <si>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</si>
  <si>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</si>
  <si>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</si>
  <si>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</si>
  <si>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</si>
  <si>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</si>
  <si>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</si>
  <si>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</si>
  <si>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</si>
  <si>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</si>
  <si>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</si>
  <si>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</si>
  <si>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</si>
  <si>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</si>
  <si>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</si>
  <si>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</si>
  <si>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</si>
  <si>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</si>
  <si>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</si>
  <si>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</si>
  <si>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</si>
  <si>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</si>
  <si>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</si>
  <si>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</si>
  <si>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</si>
  <si>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</si>
  <si>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</si>
  <si>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</si>
  <si>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</si>
  <si>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</si>
  <si>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</si>
  <si>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</si>
  <si>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</si>
  <si>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</si>
  <si>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</si>
  <si>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</si>
  <si>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</si>
  <si>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</si>
  <si>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</si>
  <si>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</si>
  <si>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</si>
  <si>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</si>
  <si>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</si>
  <si>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</si>
  <si>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</si>
  <si>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</si>
  <si>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</si>
  <si>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</si>
  <si>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</si>
  <si>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</si>
  <si>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</si>
  <si>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</si>
  <si>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</si>
  <si>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</si>
  <si>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</si>
  <si>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</si>
  <si>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</si>
  <si>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</si>
  <si>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</si>
  <si>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</si>
  <si>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</si>
  <si>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</si>
  <si>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</si>
  <si>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</si>
  <si>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</si>
  <si>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</si>
  <si>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</si>
  <si>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</si>
  <si>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</si>
  <si>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</si>
  <si>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</si>
  <si>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</si>
  <si>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</si>
  <si>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</si>
  <si>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</si>
  <si>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</si>
  <si>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</si>
  <si>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</si>
  <si>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</si>
  <si>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</si>
  <si>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</si>
  <si>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</si>
  <si>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</si>
  <si>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</si>
  <si>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</si>
  <si>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</si>
  <si>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</si>
  <si>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</si>
  <si>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</si>
  <si>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</si>
  <si>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</si>
  <si>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</si>
  <si>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</si>
  <si>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</si>
  <si>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</si>
  <si>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</si>
  <si>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</si>
  <si>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</si>
  <si>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</si>
  <si>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</si>
  <si>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</si>
  <si>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</si>
  <si>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</si>
  <si>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</si>
  <si>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</si>
  <si>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</si>
  <si>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</si>
  <si>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</si>
  <si>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</si>
  <si>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</si>
  <si>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</si>
  <si>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</si>
  <si>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</si>
  <si>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</si>
  <si>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</si>
  <si>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</si>
  <si>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</si>
  <si>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</si>
  <si>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</si>
  <si>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</si>
  <si>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</si>
  <si>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</si>
  <si>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</si>
  <si>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</si>
  <si>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</si>
  <si>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</si>
  <si>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</si>
  <si>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</si>
  <si>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</si>
  <si>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</si>
  <si>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</si>
  <si>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</si>
  <si>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</si>
  <si>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</si>
  <si>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</si>
  <si>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</si>
  <si>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</si>
  <si>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</si>
  <si>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</si>
  <si>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</si>
  <si>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</si>
  <si>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</si>
  <si>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</si>
  <si>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</si>
  <si>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</si>
  <si>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</si>
  <si>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</si>
  <si>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</si>
  <si>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</si>
  <si>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</si>
  <si>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</si>
  <si>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</si>
  <si>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</si>
  <si>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</si>
  <si>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</si>
  <si>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</si>
  <si>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</si>
  <si>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</si>
  <si>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</si>
  <si>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</si>
  <si>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</si>
  <si>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</si>
  <si>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</si>
  <si>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</si>
  <si>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</si>
  <si>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</si>
  <si>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</si>
  <si>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</si>
  <si>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</si>
  <si>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</si>
  <si>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</si>
  <si>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</si>
  <si>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</si>
  <si>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</si>
  <si>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</si>
  <si>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</si>
  <si>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</si>
  <si>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</si>
  <si>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</si>
  <si>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</si>
  <si>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</si>
  <si>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</si>
  <si>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</si>
  <si>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</si>
  <si>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</si>
  <si>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</si>
  <si>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</si>
  <si>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</si>
  <si>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</si>
  <si>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</si>
  <si>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</si>
  <si>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</si>
  <si>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</si>
  <si>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</si>
  <si>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</si>
  <si>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</si>
  <si>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</si>
  <si>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</si>
  <si>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</si>
  <si>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</si>
  <si>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</si>
  <si>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</si>
  <si>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</si>
  <si>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</si>
  <si>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</si>
  <si>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</si>
  <si>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</si>
  <si>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</si>
  <si>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</si>
  <si>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</si>
  <si>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</si>
  <si>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</si>
  <si>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</si>
  <si>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</si>
  <si>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</si>
  <si>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</si>
  <si>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</si>
  <si>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</si>
  <si>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</si>
  <si>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</si>
  <si>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</si>
  <si>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</si>
  <si>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</si>
  <si>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</si>
  <si>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</si>
  <si>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</si>
  <si>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</si>
  <si>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</si>
  <si>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</si>
  <si>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</si>
  <si>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</si>
  <si>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</si>
  <si>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</si>
  <si>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</si>
  <si>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</si>
  <si>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</si>
  <si>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</si>
  <si>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</si>
  <si>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</si>
  <si>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</si>
  <si>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</si>
  <si>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</si>
  <si>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</si>
  <si>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</si>
  <si>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</si>
  <si>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</si>
  <si>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</si>
  <si>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</si>
  <si>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</si>
  <si>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</si>
  <si>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</si>
  <si>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</si>
  <si>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</si>
  <si>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</si>
  <si>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</si>
  <si>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</si>
  <si>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</si>
  <si>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</si>
  <si>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</si>
  <si>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</si>
  <si>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</si>
  <si>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</si>
  <si>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</si>
  <si>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</si>
  <si>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</si>
  <si>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</si>
  <si>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</si>
  <si>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</si>
  <si>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</si>
  <si>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</si>
  <si>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</si>
  <si>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</si>
  <si>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</si>
  <si>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</si>
  <si>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</si>
  <si>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</si>
  <si>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</si>
  <si>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</si>
  <si>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</si>
  <si>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</si>
  <si>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</si>
  <si>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</si>
  <si>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</si>
  <si>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</si>
  <si>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</si>
  <si>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</si>
  <si>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</si>
  <si>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</si>
  <si>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</si>
  <si>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</si>
  <si>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</si>
  <si>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</si>
  <si>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</si>
  <si>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</si>
  <si>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</si>
  <si>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</si>
  <si>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</si>
  <si>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</si>
  <si>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</si>
  <si>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</si>
  <si>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</si>
  <si>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</si>
  <si>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</si>
  <si>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</si>
  <si>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</si>
  <si>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</si>
  <si>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</si>
  <si>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</si>
  <si>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</si>
  <si>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</si>
  <si>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</si>
  <si>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</si>
  <si>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</si>
  <si>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</si>
  <si>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</si>
  <si>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</si>
  <si>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</si>
  <si>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</si>
  <si>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</si>
  <si>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</si>
  <si>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</si>
  <si>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</si>
  <si>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</si>
  <si>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</si>
  <si>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</si>
  <si>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</si>
  <si>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</si>
  <si>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</si>
  <si>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</si>
  <si>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</si>
  <si>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</si>
  <si>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</si>
  <si>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</si>
  <si>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</si>
  <si>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</si>
  <si>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</si>
  <si>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</si>
  <si>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</si>
  <si>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</si>
  <si>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</si>
  <si>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</si>
  <si>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</si>
  <si>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</si>
  <si>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</si>
  <si>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</si>
  <si>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</si>
  <si>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</si>
  <si>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</si>
  <si>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</si>
  <si>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</si>
  <si>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</si>
  <si>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</si>
  <si>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</si>
  <si>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</si>
  <si>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</si>
  <si>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</si>
  <si>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</si>
  <si>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</si>
  <si>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</si>
  <si>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</si>
  <si>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</si>
  <si>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</si>
  <si>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</si>
  <si>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</si>
  <si>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</si>
  <si>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</si>
  <si>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</si>
  <si>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</si>
  <si>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</si>
  <si>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</si>
  <si>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</si>
  <si>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</si>
  <si>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</si>
  <si>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</si>
  <si>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</si>
  <si>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</si>
  <si>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</si>
  <si>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</si>
  <si>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</si>
  <si>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</si>
  <si>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</si>
  <si>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</si>
  <si>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</si>
  <si>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</si>
  <si>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</si>
  <si>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</si>
  <si>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</si>
  <si>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</si>
  <si>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</si>
  <si>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</si>
  <si>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</si>
  <si>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</si>
  <si>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</si>
  <si>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</si>
  <si>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</si>
  <si>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</si>
  <si>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</si>
  <si>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</si>
  <si>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</si>
  <si>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</si>
  <si>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</si>
  <si>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</si>
  <si>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</si>
  <si>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</si>
  <si>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</si>
  <si>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</si>
  <si>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</si>
  <si>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</si>
  <si>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</si>
  <si>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</si>
  <si>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</si>
  <si>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</si>
  <si>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</si>
  <si>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</si>
  <si>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</si>
  <si>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</si>
  <si>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</si>
  <si>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</si>
  <si>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</si>
  <si>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</si>
  <si>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</si>
  <si>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</si>
  <si>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</si>
  <si>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</si>
  <si>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</si>
  <si>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</si>
  <si>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</si>
  <si>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</si>
  <si>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</si>
  <si>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</si>
  <si>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</si>
  <si>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</si>
  <si>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</si>
  <si>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</si>
  <si>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</si>
  <si>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</si>
  <si>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</si>
  <si>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</si>
  <si>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</si>
  <si>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</si>
  <si>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</si>
  <si>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</si>
  <si>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</si>
  <si>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</si>
  <si>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</si>
  <si>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</si>
  <si>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</si>
  <si>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</si>
  <si>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</si>
  <si>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</si>
  <si>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</si>
  <si>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</si>
  <si>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</si>
  <si>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</si>
  <si>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</si>
  <si>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</si>
  <si>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</si>
  <si>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</si>
  <si>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</si>
  <si>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</si>
  <si>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</si>
  <si>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</si>
  <si>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</si>
  <si>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</si>
  <si>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</si>
  <si>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</si>
  <si>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</si>
  <si>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</si>
  <si>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</si>
  <si>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</si>
  <si>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</si>
  <si>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</si>
  <si>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</si>
  <si>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</si>
  <si>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</si>
  <si>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</si>
  <si>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</si>
  <si>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</si>
  <si>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</si>
  <si>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</si>
  <si>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</si>
  <si>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</si>
  <si>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</si>
  <si>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</si>
  <si>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</si>
  <si>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</si>
  <si>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</si>
  <si>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</si>
  <si>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</si>
  <si>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</si>
  <si>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</si>
  <si>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</si>
  <si>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</si>
  <si>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</si>
  <si>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</si>
  <si>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</si>
  <si>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</si>
  <si>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</si>
  <si>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</si>
  <si>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</si>
  <si>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</si>
  <si>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</si>
  <si>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</si>
  <si>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</si>
  <si>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</si>
  <si>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</si>
  <si>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</si>
  <si>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</si>
  <si>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</si>
  <si>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</si>
  <si>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</si>
  <si>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</si>
  <si>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</si>
  <si>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</si>
  <si>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</si>
  <si>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</si>
  <si>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</si>
  <si>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</si>
  <si>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</si>
  <si>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</si>
  <si>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</si>
  <si>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</si>
  <si>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</si>
  <si>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</si>
  <si>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</si>
  <si>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</si>
  <si>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</si>
  <si>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</si>
  <si>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</si>
  <si>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</si>
  <si>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</si>
  <si>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</si>
  <si>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</si>
  <si>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</si>
  <si>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</si>
  <si>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</si>
  <si>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</si>
  <si>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</si>
  <si>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</si>
  <si>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</si>
  <si>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</si>
  <si>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</si>
  <si>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</si>
  <si>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</si>
  <si>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</si>
  <si>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</si>
  <si>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</si>
  <si>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</si>
  <si>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</si>
  <si>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</si>
  <si>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</si>
  <si>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</si>
  <si>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</si>
  <si>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</si>
  <si>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</si>
  <si>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</si>
  <si>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</si>
  <si>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</si>
  <si>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</si>
  <si>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</si>
  <si>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</si>
  <si>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</si>
  <si>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</si>
  <si>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</si>
  <si>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</si>
  <si>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</si>
  <si>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</si>
  <si>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</si>
  <si>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</si>
  <si>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</si>
  <si>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</si>
  <si>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</si>
  <si>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</si>
  <si>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</si>
  <si>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</si>
  <si>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</si>
  <si>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</si>
  <si>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</si>
  <si>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</si>
  <si>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</si>
  <si>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</si>
  <si>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</si>
  <si>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</si>
  <si>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</si>
  <si>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</si>
  <si>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</si>
  <si>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</si>
  <si>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</si>
  <si>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</si>
  <si>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</si>
  <si>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</si>
  <si>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</si>
  <si>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</si>
  <si>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</si>
  <si>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</si>
  <si>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</si>
  <si>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</si>
  <si>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</si>
  <si>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</si>
  <si>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</si>
  <si>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</si>
  <si>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</si>
  <si>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</si>
  <si>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</si>
  <si>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</si>
  <si>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</si>
  <si>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</si>
  <si>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</si>
  <si>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</si>
  <si>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</si>
  <si>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</si>
  <si>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</si>
  <si>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</si>
  <si>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</si>
  <si>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</si>
  <si>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</si>
  <si>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</si>
  <si>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</si>
  <si>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</si>
  <si>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</si>
  <si>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</si>
  <si>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</si>
  <si>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</si>
  <si>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</si>
  <si>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</si>
  <si>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</si>
  <si>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</si>
  <si>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</si>
  <si>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</si>
  <si>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</si>
  <si>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</si>
  <si>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</si>
  <si>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</si>
  <si>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</si>
  <si>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</si>
  <si>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</si>
  <si>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</si>
  <si>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</si>
  <si>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</si>
  <si>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</si>
  <si>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</si>
  <si>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</si>
  <si>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</si>
  <si>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</si>
  <si>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</si>
  <si>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</si>
  <si>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</si>
  <si>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</si>
  <si>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</si>
  <si>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</si>
  <si>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</si>
  <si>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</si>
  <si>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</si>
  <si>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</si>
  <si>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</si>
  <si>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</si>
  <si>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</si>
  <si>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</si>
  <si>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</si>
  <si>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</si>
  <si>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</si>
  <si>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</si>
  <si>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</si>
  <si>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</si>
  <si>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</si>
  <si>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</si>
  <si>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</si>
  <si>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</si>
  <si>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</si>
  <si>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</si>
  <si>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</si>
  <si>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</si>
  <si>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</si>
  <si>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</si>
  <si>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</si>
  <si>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</si>
  <si>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</si>
  <si>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</si>
  <si>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</si>
  <si>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</si>
  <si>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</si>
  <si>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</si>
  <si>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</si>
  <si>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</si>
  <si>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</si>
  <si>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</si>
  <si>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</si>
  <si>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</si>
  <si>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</si>
  <si>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</si>
  <si>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</si>
  <si>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</si>
  <si>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</si>
  <si>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</si>
  <si>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</si>
  <si>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</si>
  <si>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</si>
  <si>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</si>
  <si>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</si>
  <si>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</si>
  <si>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</si>
  <si>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</si>
  <si>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</si>
  <si>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</si>
  <si>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</si>
  <si>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</si>
  <si>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</si>
  <si>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</si>
  <si>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</si>
  <si>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</si>
  <si>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</si>
  <si>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</si>
  <si>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</si>
  <si>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</si>
  <si>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</si>
  <si>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</si>
  <si>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</si>
  <si>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</si>
  <si>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</si>
  <si>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</si>
  <si>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</si>
  <si>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</si>
  <si>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</si>
  <si>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</si>
  <si>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</si>
  <si>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</si>
  <si>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</si>
  <si>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</si>
  <si>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</si>
  <si>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</si>
  <si>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</si>
  <si>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</si>
  <si>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</si>
  <si>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</si>
  <si>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</si>
  <si>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</si>
  <si>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</si>
  <si>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</si>
  <si>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</si>
  <si>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</si>
  <si>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</si>
  <si>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</si>
  <si>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</si>
  <si>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</si>
  <si>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</si>
  <si>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</si>
  <si>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</si>
  <si>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</si>
  <si>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</si>
  <si>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</si>
  <si>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</si>
  <si>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</si>
  <si>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</si>
  <si>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</si>
  <si>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</si>
  <si>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</si>
  <si>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</si>
  <si>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</si>
  <si>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</si>
  <si>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</si>
  <si>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</si>
  <si>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</si>
  <si>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</si>
  <si>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</si>
  <si>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</si>
  <si>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</si>
  <si>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</si>
  <si>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</si>
  <si>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</si>
  <si>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</si>
  <si>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</si>
  <si>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</si>
  <si>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</si>
  <si>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</si>
  <si>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</si>
  <si>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</si>
  <si>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</si>
  <si>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</si>
  <si>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</si>
  <si>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</si>
  <si>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</si>
  <si>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</si>
  <si>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</si>
  <si>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</si>
  <si>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</si>
  <si>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</si>
  <si>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</si>
  <si>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</si>
  <si>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</si>
  <si>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</si>
  <si>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</si>
  <si>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</si>
  <si>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</si>
  <si>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</si>
  <si>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</si>
  <si>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</si>
  <si>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</si>
  <si>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</si>
  <si>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</si>
  <si>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</si>
  <si>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</si>
  <si>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</si>
  <si>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</si>
  <si>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</si>
  <si>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</si>
  <si>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</si>
  <si>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</si>
  <si>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</si>
  <si>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</si>
  <si>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</si>
  <si>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</si>
  <si>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</si>
  <si>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</si>
  <si>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</si>
  <si>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</si>
  <si>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</si>
  <si>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</si>
  <si>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</si>
  <si>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</si>
  <si>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</si>
  <si>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</si>
  <si>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</si>
  <si>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</si>
  <si>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</si>
  <si>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</si>
  <si>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</si>
  <si>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</si>
  <si>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</si>
  <si>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</si>
  <si>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</si>
  <si>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</si>
  <si>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</si>
  <si>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</si>
  <si>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</si>
  <si>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</si>
  <si>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</si>
  <si>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</si>
  <si>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</si>
  <si>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</si>
  <si>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</si>
  <si>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</si>
  <si>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</si>
  <si>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</si>
  <si>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</si>
  <si>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</si>
  <si>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</si>
  <si>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</si>
  <si>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</si>
  <si>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</si>
  <si>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</si>
  <si>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</si>
  <si>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</si>
  <si>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</si>
  <si>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</si>
  <si>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</si>
  <si>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</si>
  <si>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</si>
  <si>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</si>
  <si>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</si>
  <si>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</si>
  <si>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</si>
  <si>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</si>
  <si>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</si>
  <si>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</si>
  <si>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</si>
  <si>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</si>
  <si>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</si>
  <si>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</si>
  <si>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</si>
  <si>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</si>
  <si>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</si>
  <si>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</si>
  <si>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</si>
  <si>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</si>
  <si>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</si>
  <si>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</si>
  <si>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</si>
  <si>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</si>
  <si>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</si>
  <si>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</si>
  <si>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</si>
  <si>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</si>
  <si>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</si>
  <si>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</si>
  <si>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</si>
  <si>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</si>
  <si>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</si>
  <si>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</si>
  <si>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</si>
  <si>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</si>
  <si>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</si>
  <si>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</si>
  <si>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</si>
  <si>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</si>
  <si>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</si>
  <si>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</si>
  <si>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</si>
  <si>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</si>
  <si>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</si>
  <si>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</si>
  <si>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</si>
  <si>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</si>
  <si>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</si>
  <si>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</si>
  <si>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</si>
  <si>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</si>
  <si>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</si>
  <si>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</si>
  <si>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</si>
  <si>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</si>
  <si>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</si>
  <si>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</si>
  <si>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</si>
  <si>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</si>
  <si>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</si>
  <si>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</si>
  <si>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</si>
  <si>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</si>
  <si>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</si>
  <si>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</si>
  <si>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</si>
  <si>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</si>
  <si>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</si>
  <si>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</si>
  <si>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</si>
  <si>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</si>
  <si>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</si>
  <si>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</si>
  <si>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</si>
  <si>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</si>
  <si>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</si>
  <si>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</si>
  <si>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</si>
  <si>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</si>
  <si>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</si>
  <si>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</si>
  <si>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</si>
  <si>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</si>
  <si>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</si>
  <si>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</si>
  <si>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</si>
  <si>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</si>
  <si>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</si>
  <si>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</si>
  <si>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</si>
  <si>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</si>
  <si>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</si>
  <si>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</si>
  <si>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</si>
  <si>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</si>
  <si>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</si>
  <si>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</si>
  <si>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</si>
  <si>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</si>
  <si>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</si>
  <si>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</si>
  <si>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</si>
  <si>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</si>
  <si>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</si>
  <si>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</si>
  <si>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</si>
  <si>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</si>
  <si>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</si>
  <si>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</si>
  <si>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</si>
  <si>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</si>
  <si>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</si>
  <si>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</si>
  <si>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</si>
  <si>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</si>
  <si>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</si>
  <si>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</si>
  <si>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</si>
  <si>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</si>
  <si>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</si>
  <si>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</si>
  <si>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</si>
  <si>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</si>
  <si>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</si>
  <si>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</si>
  <si>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</si>
  <si>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</si>
  <si>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</si>
  <si>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</si>
  <si>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</si>
  <si>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</si>
  <si>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</si>
  <si>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</si>
  <si>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</si>
  <si>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</si>
  <si>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</si>
  <si>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</si>
  <si>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</si>
  <si>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</si>
  <si>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</si>
  <si>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</si>
  <si>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</si>
  <si>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</si>
  <si>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</si>
  <si>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</si>
  <si>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</si>
  <si>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</si>
  <si>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</si>
  <si>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</si>
  <si>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</si>
  <si>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</si>
  <si>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</si>
  <si>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</si>
  <si>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</si>
  <si>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</si>
  <si>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</si>
  <si>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</si>
  <si>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</si>
  <si>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</si>
  <si>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</si>
  <si>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</si>
  <si>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</si>
  <si>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</si>
  <si>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</si>
  <si>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</si>
  <si>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</si>
  <si>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</si>
  <si>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</si>
  <si>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</si>
  <si>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</si>
  <si>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</si>
  <si>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</si>
  <si>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</si>
  <si>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</si>
  <si>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</si>
  <si>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</si>
  <si>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</si>
  <si>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</si>
  <si>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</si>
  <si>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</si>
  <si>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</si>
  <si>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</si>
  <si>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</si>
  <si>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</si>
  <si>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</si>
  <si>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</si>
  <si>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</si>
  <si>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</si>
  <si>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</si>
  <si>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</si>
  <si>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</si>
  <si>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</si>
  <si>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</si>
  <si>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</si>
  <si>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</si>
  <si>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</si>
  <si>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</si>
  <si>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</si>
  <si>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</si>
  <si>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</si>
  <si>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</si>
  <si>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</si>
  <si>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</si>
  <si>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</si>
  <si>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</si>
  <si>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</si>
  <si>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</si>
  <si>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</si>
  <si>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</si>
  <si>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</si>
  <si>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</si>
  <si>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</si>
  <si>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</si>
  <si>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</si>
  <si>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</si>
  <si>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</si>
  <si>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</si>
  <si>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</si>
  <si>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</si>
  <si>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</si>
  <si>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</si>
  <si>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</si>
  <si>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</si>
  <si>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</si>
  <si>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</si>
  <si>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</si>
  <si>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</si>
  <si>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</si>
  <si>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</si>
  <si>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</si>
  <si>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</si>
  <si>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</si>
  <si>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</si>
  <si>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</si>
  <si>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</si>
  <si>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</si>
  <si>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</si>
  <si>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</si>
  <si>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</si>
  <si>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</si>
  <si>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</si>
  <si>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</si>
  <si>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</si>
  <si>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</si>
  <si>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</si>
  <si>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</si>
  <si>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</si>
  <si>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</si>
  <si>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</si>
  <si>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</si>
  <si>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</si>
  <si>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</si>
  <si>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</si>
  <si>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</si>
  <si>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</si>
  <si>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</si>
  <si>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</si>
  <si>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</si>
  <si>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</si>
  <si>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</si>
  <si>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</si>
  <si>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</si>
  <si>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</si>
  <si>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</si>
  <si>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</si>
  <si>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</si>
  <si>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</si>
  <si>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</si>
  <si>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</si>
  <si>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</si>
  <si>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</si>
  <si>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</si>
  <si>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</si>
  <si>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</si>
  <si>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</si>
  <si>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</si>
  <si>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</si>
  <si>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</si>
  <si>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</si>
  <si>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</si>
  <si>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</si>
  <si>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</si>
  <si>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</si>
  <si>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</si>
  <si>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</si>
  <si>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</si>
  <si>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</si>
  <si>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</si>
  <si>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</si>
  <si>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</si>
  <si>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</si>
  <si>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</si>
  <si>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</si>
  <si>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</si>
  <si>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</si>
  <si>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</si>
  <si>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</si>
  <si>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</si>
  <si>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</si>
  <si>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</si>
  <si>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</si>
  <si>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</si>
  <si>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</si>
  <si>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</si>
  <si>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</si>
  <si>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</si>
  <si>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</si>
  <si>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</si>
  <si>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</si>
  <si>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</si>
  <si>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</si>
  <si>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</si>
  <si>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</si>
  <si>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</si>
  <si>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</si>
  <si>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</si>
  <si>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</si>
  <si>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</si>
  <si>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</si>
  <si>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</si>
  <si>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</si>
  <si>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</si>
  <si>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</si>
  <si>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</si>
  <si>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</si>
  <si>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</si>
  <si>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</si>
  <si>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</si>
  <si>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</si>
  <si>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</si>
  <si>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</si>
  <si>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</si>
  <si>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</si>
  <si>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</si>
  <si>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</si>
  <si>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</si>
  <si>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</si>
  <si>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</si>
  <si>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</si>
  <si>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</si>
  <si>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</si>
  <si>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</si>
  <si>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</si>
  <si>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</si>
  <si>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</si>
  <si>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</si>
  <si>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</si>
  <si>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</si>
  <si>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</si>
  <si>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</si>
  <si>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</si>
  <si>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</si>
  <si>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</si>
  <si>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</si>
  <si>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</si>
  <si>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</si>
  <si>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</si>
  <si>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</si>
  <si>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</si>
  <si>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</si>
  <si>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</si>
  <si>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</si>
  <si>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</si>
  <si>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</si>
  <si>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</si>
  <si>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</si>
  <si>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</si>
  <si>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</si>
  <si>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</si>
  <si>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</si>
  <si>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</si>
  <si>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</si>
  <si>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</si>
  <si>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</si>
  <si>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</si>
  <si>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</si>
  <si>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</si>
  <si>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</si>
  <si>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</si>
  <si>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</si>
  <si>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</si>
  <si>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</si>
  <si>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</si>
  <si>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</si>
  <si>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</si>
  <si>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</si>
  <si>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</si>
  <si>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</si>
  <si>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</si>
  <si>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</si>
  <si>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</si>
  <si>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</si>
  <si>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</si>
  <si>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</si>
  <si>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</si>
  <si>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</si>
  <si>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</si>
  <si>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</si>
  <si>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</si>
  <si>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</si>
  <si>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</si>
  <si>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</si>
  <si>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</si>
  <si>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</si>
  <si>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</si>
  <si>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</si>
  <si>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</si>
  <si>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</si>
  <si>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</si>
  <si>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</si>
  <si>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</si>
  <si>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</si>
  <si>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</si>
  <si>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</si>
  <si>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</si>
  <si>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</si>
  <si>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</si>
  <si>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</si>
  <si>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</si>
  <si>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</si>
  <si>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</si>
  <si>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</si>
  <si>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</si>
  <si>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</si>
  <si>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</si>
  <si>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</si>
  <si>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</si>
  <si>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</si>
  <si>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</si>
  <si>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</si>
  <si>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</si>
  <si>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</si>
  <si>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</si>
  <si>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</si>
  <si>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</si>
  <si>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</si>
  <si>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</si>
  <si>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</si>
  <si>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</si>
  <si>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</si>
  <si>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</si>
  <si>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</si>
  <si>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</si>
  <si>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</si>
  <si>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</si>
  <si>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</si>
  <si>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</si>
  <si>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</si>
  <si>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</si>
  <si>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</si>
  <si>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</si>
  <si>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</si>
  <si>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</si>
  <si>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</si>
  <si>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</si>
  <si>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</si>
  <si>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</si>
  <si>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</si>
  <si>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</si>
  <si>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</si>
  <si>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</si>
  <si>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</si>
  <si>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</si>
  <si>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</si>
  <si>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</si>
  <si>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</si>
  <si>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</si>
  <si>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</si>
  <si>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</si>
  <si>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</si>
  <si>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</si>
  <si>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</si>
  <si>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</si>
  <si>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</si>
  <si>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</si>
  <si>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</si>
  <si>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</si>
  <si>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</si>
  <si>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</si>
  <si>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</si>
  <si>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</si>
  <si>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</si>
  <si>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</si>
  <si>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</si>
  <si>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</si>
  <si>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</si>
  <si>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</si>
  <si>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</si>
  <si>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</si>
  <si>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</si>
  <si>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</si>
  <si>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</si>
  <si>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</si>
  <si>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</si>
  <si>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</si>
  <si>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</si>
  <si>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</si>
  <si>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</si>
  <si>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</si>
  <si>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</si>
  <si>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</si>
  <si>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</si>
  <si>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</si>
  <si>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</si>
  <si>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</si>
  <si>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</si>
  <si>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</si>
  <si>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</si>
  <si>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</si>
  <si>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</si>
  <si>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</si>
  <si>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</si>
  <si>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</si>
  <si>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</si>
  <si>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</si>
  <si>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</si>
  <si>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</si>
  <si>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</si>
  <si>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</si>
  <si>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</si>
  <si>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</si>
  <si>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</si>
  <si>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</si>
  <si>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</si>
  <si>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</si>
  <si>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</si>
  <si>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</si>
  <si>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</si>
  <si>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</si>
  <si>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</si>
  <si>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</si>
  <si>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</si>
  <si>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</si>
  <si>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</si>
  <si>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</si>
  <si>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</si>
  <si>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</si>
  <si>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</si>
  <si>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</si>
  <si>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</si>
  <si>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</si>
  <si>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</si>
  <si>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</si>
  <si>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</si>
  <si>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</si>
  <si>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</si>
  <si>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</si>
  <si>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</si>
  <si>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</si>
  <si>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</si>
  <si>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</si>
  <si>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</si>
  <si>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</si>
  <si>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</si>
  <si>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</si>
  <si>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</si>
  <si>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</si>
  <si>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</si>
  <si>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</si>
  <si>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</si>
  <si>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</si>
  <si>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</si>
  <si>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</si>
  <si>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</si>
  <si>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</si>
  <si>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</si>
  <si>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</si>
  <si>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</si>
  <si>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</si>
  <si>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</si>
  <si>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</si>
  <si>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</si>
  <si>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</si>
  <si>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</si>
  <si>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</si>
  <si>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</si>
  <si>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</si>
  <si>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</si>
  <si>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</si>
  <si>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</si>
  <si>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</si>
  <si>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</si>
  <si>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</si>
  <si>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</si>
  <si>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</si>
  <si>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</si>
  <si>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</si>
  <si>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</si>
  <si>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</si>
  <si>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</si>
  <si>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</si>
  <si>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</si>
  <si>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</si>
  <si>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</si>
  <si>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</si>
  <si>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</si>
  <si>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</si>
  <si>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</si>
  <si>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</si>
  <si>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</si>
  <si>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</si>
  <si>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</si>
  <si>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</si>
  <si>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</si>
  <si>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</si>
  <si>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</si>
  <si>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</si>
  <si>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</si>
  <si>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</si>
  <si>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</si>
  <si>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</si>
  <si>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</si>
  <si>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</si>
  <si>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</si>
  <si>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</si>
  <si>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</si>
  <si>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</si>
  <si>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</si>
  <si>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</si>
  <si>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</si>
  <si>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</si>
  <si>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</si>
  <si>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</si>
  <si>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</si>
  <si>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</si>
  <si>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</si>
  <si>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</si>
  <si>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</si>
  <si>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</si>
  <si>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</si>
  <si>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</si>
  <si>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</si>
  <si>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</si>
  <si>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</si>
  <si>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</si>
  <si>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</si>
  <si>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</si>
  <si>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</si>
  <si>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</si>
  <si>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</si>
  <si>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</si>
  <si>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</si>
  <si>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</si>
  <si>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</si>
  <si>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</si>
  <si>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</si>
  <si>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</si>
  <si>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</si>
  <si>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</si>
  <si>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</si>
  <si>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</si>
  <si>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</si>
  <si>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</si>
  <si>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</si>
  <si>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</si>
  <si>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</si>
  <si>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</si>
  <si>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</si>
  <si>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</si>
  <si>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</si>
  <si>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</si>
  <si>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</si>
  <si>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</si>
  <si>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</si>
  <si>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</si>
  <si>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</si>
  <si>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</si>
  <si>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</si>
  <si>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</si>
  <si>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</si>
  <si>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</si>
  <si>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</si>
  <si>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</si>
  <si>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</si>
  <si>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</si>
  <si>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</si>
  <si>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</si>
  <si>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</si>
  <si>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</si>
  <si>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</si>
  <si>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</si>
  <si>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</si>
  <si>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</si>
  <si>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</si>
  <si>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</si>
  <si>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</si>
  <si>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</si>
  <si>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</si>
  <si>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</si>
  <si>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</si>
  <si>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</si>
  <si>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</si>
  <si>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</si>
  <si>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</si>
  <si>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</si>
  <si>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</si>
  <si>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</si>
  <si>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</si>
  <si>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</si>
  <si>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</si>
  <si>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</si>
  <si>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</si>
  <si>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</si>
  <si>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</si>
  <si>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</si>
  <si>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</si>
  <si>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</si>
  <si>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</si>
  <si>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</si>
  <si>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</si>
  <si>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</si>
  <si>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</si>
  <si>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</si>
  <si>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</si>
  <si>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</si>
  <si>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</si>
  <si>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</si>
  <si>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</si>
  <si>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</si>
  <si>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</si>
  <si>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</si>
  <si>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</si>
  <si>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</si>
  <si>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</si>
  <si>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</si>
  <si>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</si>
  <si>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</si>
  <si>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</si>
  <si>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</si>
  <si>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</si>
  <si>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</si>
  <si>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</si>
  <si>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</si>
  <si>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</si>
  <si>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</si>
  <si>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</si>
  <si>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</si>
  <si>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</si>
  <si>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</si>
  <si>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</si>
  <si>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</si>
  <si>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</si>
  <si>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</si>
  <si>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</si>
  <si>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</si>
  <si>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</si>
  <si>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</si>
  <si>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</si>
  <si>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</si>
  <si>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</si>
  <si>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</si>
  <si>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</si>
  <si>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</si>
  <si>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</si>
  <si>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</si>
  <si>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</si>
  <si>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</si>
  <si>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</si>
  <si>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</si>
  <si>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</si>
  <si>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</si>
  <si>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</si>
  <si>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</si>
  <si>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</si>
  <si>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</si>
  <si>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</si>
  <si>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</si>
  <si>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</si>
  <si>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</si>
  <si>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</si>
  <si>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</si>
  <si>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</si>
  <si>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</si>
  <si>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</si>
  <si>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</si>
  <si>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</si>
  <si>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</si>
  <si>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</si>
  <si>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</si>
  <si>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</si>
  <si>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</si>
  <si>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</si>
  <si>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</si>
  <si>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</si>
  <si>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</si>
  <si>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</si>
  <si>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</si>
  <si>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</si>
  <si>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</si>
  <si>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</si>
  <si>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</si>
  <si>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</si>
  <si>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</si>
  <si>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</si>
  <si>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</si>
  <si>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</si>
  <si>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</si>
  <si>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</si>
  <si>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</si>
  <si>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</si>
  <si>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</si>
  <si>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</si>
  <si>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</si>
  <si>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</si>
  <si>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</si>
  <si>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</si>
  <si>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</si>
  <si>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</si>
  <si>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</si>
  <si>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</si>
  <si>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</si>
  <si>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</si>
  <si>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</si>
  <si>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</si>
  <si>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</si>
  <si>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</si>
  <si>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</si>
  <si>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</si>
  <si>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</si>
  <si>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</si>
  <si>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</si>
  <si>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</si>
  <si>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</si>
  <si>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</si>
  <si>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</si>
  <si>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</si>
  <si>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</si>
  <si>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</si>
  <si>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</si>
  <si>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</si>
  <si>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</si>
  <si>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</si>
  <si>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</si>
  <si>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</si>
  <si>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</si>
  <si>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</si>
  <si>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</si>
  <si>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</si>
  <si>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</si>
  <si>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</si>
  <si>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</si>
  <si>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</si>
  <si>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</si>
  <si>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</si>
  <si>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</si>
  <si>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</si>
  <si>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</si>
  <si>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</si>
  <si>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</si>
  <si>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</si>
  <si>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</si>
  <si>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</si>
  <si>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</si>
  <si>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</si>
  <si>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</si>
  <si>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</si>
  <si>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</si>
  <si>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</si>
  <si>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</si>
  <si>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</si>
  <si>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</si>
  <si>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</si>
  <si>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</si>
  <si>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</si>
  <si>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</si>
  <si>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</si>
  <si>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</si>
  <si>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</si>
  <si>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</si>
  <si>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</si>
  <si>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</si>
  <si>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</si>
  <si>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</si>
  <si>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</si>
  <si>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</si>
  <si>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</si>
  <si>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</si>
  <si>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</si>
  <si>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</si>
  <si>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</si>
  <si>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</si>
  <si>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</si>
  <si>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</si>
  <si>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</si>
  <si>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</si>
  <si>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</si>
  <si>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</si>
  <si>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</si>
  <si>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</si>
  <si>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</si>
  <si>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</si>
  <si>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</si>
  <si>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</si>
  <si>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</si>
  <si>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</si>
  <si>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</si>
  <si>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</si>
  <si>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</si>
  <si>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</si>
  <si>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</si>
  <si>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</si>
  <si>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</si>
  <si>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</si>
  <si>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</si>
  <si>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</si>
  <si>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</si>
  <si>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</si>
  <si>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</si>
  <si>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</si>
  <si>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</si>
  <si>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</si>
  <si>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</si>
  <si>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</si>
  <si>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</si>
  <si>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</si>
  <si>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</si>
  <si>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</si>
  <si>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</si>
  <si>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</si>
  <si>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</si>
  <si>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</si>
  <si>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</si>
  <si>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</si>
  <si>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</si>
  <si>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</si>
  <si>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</si>
  <si>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</si>
  <si>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</si>
  <si>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</si>
  <si>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</si>
  <si>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</si>
  <si>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</si>
  <si>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</si>
  <si>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</si>
  <si>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</si>
  <si>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</si>
  <si>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</si>
  <si>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</si>
  <si>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</si>
  <si>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</si>
  <si>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</si>
  <si>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</si>
  <si>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</si>
  <si>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</si>
  <si>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</si>
  <si>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</si>
  <si>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</si>
  <si>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</si>
  <si>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</si>
  <si>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</si>
  <si>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</si>
  <si>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</si>
  <si>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</si>
  <si>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</si>
  <si>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</si>
  <si>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</si>
  <si>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</si>
  <si>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</si>
  <si>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</si>
  <si>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</si>
  <si>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</si>
  <si>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</si>
  <si>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</si>
  <si>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</si>
  <si>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</si>
  <si>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</si>
  <si>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</si>
  <si>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</si>
  <si>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</si>
  <si>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</si>
  <si>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</si>
  <si>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</si>
  <si>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</si>
  <si>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</si>
  <si>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</si>
  <si>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</si>
  <si>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</si>
  <si>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</si>
  <si>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</si>
  <si>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</si>
  <si>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</si>
  <si>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</si>
  <si>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</si>
  <si>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</si>
  <si>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</si>
  <si>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</si>
  <si>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</si>
  <si>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</si>
  <si>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</si>
  <si>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</si>
  <si>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</si>
  <si>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</si>
  <si>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</si>
  <si>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</si>
  <si>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</si>
  <si>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</si>
  <si>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</si>
  <si>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</si>
  <si>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</si>
  <si>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</si>
  <si>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</si>
  <si>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</si>
  <si>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</si>
  <si>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</si>
  <si>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</si>
  <si>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</si>
  <si>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</si>
  <si>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</si>
  <si>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</si>
  <si>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</si>
  <si>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</si>
  <si>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</si>
  <si>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</si>
  <si>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</si>
  <si>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</si>
  <si>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</si>
  <si>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</si>
  <si>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</si>
  <si>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</si>
  <si>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</si>
  <si>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</si>
  <si>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</si>
  <si>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</si>
  <si>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</si>
  <si>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</si>
  <si>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</si>
  <si>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</si>
  <si>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</si>
  <si>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</si>
  <si>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</si>
  <si>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</si>
  <si>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</si>
  <si>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</si>
  <si>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</si>
  <si>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</si>
  <si>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</si>
  <si>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</si>
  <si>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</si>
  <si>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</si>
  <si>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</si>
  <si>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</si>
  <si>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</si>
  <si>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</si>
  <si>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</si>
  <si>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</si>
  <si>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</si>
  <si>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</si>
  <si>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</si>
  <si>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</si>
  <si>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</si>
  <si>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</si>
  <si>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</si>
  <si>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</si>
  <si>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</si>
  <si>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</si>
  <si>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</si>
  <si>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</si>
  <si>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</si>
  <si>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</si>
  <si>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</si>
  <si>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</si>
  <si>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</si>
  <si>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</si>
  <si>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</si>
  <si>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</si>
  <si>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</si>
  <si>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</si>
  <si>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</si>
  <si>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</si>
  <si>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</si>
  <si>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</si>
  <si>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</si>
  <si>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</si>
  <si>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</si>
  <si>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</si>
  <si>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</si>
  <si>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</si>
  <si>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</si>
  <si>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</si>
  <si>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</si>
  <si>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</si>
  <si>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</si>
  <si>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</si>
  <si>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</si>
  <si>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</si>
  <si>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</si>
  <si>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</si>
  <si>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</si>
  <si>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</si>
  <si>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</si>
  <si>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</si>
  <si>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</si>
  <si>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</si>
  <si>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</si>
  <si>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</si>
  <si>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</si>
  <si>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</si>
  <si>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</si>
  <si>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</si>
  <si>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</si>
  <si>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</si>
  <si>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</si>
  <si>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</si>
  <si>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</si>
  <si>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</si>
  <si>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</si>
  <si>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</si>
  <si>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</si>
  <si>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</si>
  <si>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</si>
  <si>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</si>
  <si>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</si>
  <si>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</si>
  <si>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</si>
  <si>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</si>
  <si>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</si>
  <si>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</si>
  <si>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</si>
  <si>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</si>
  <si>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</si>
  <si>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</si>
  <si>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</si>
  <si>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</si>
  <si>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</si>
  <si>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</si>
  <si>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</si>
  <si>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</si>
  <si>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</si>
  <si>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</si>
  <si>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</si>
  <si>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</si>
  <si>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</si>
  <si>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</si>
  <si>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</si>
  <si>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</si>
  <si>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</si>
  <si>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</si>
  <si>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</si>
  <si>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</si>
  <si>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</si>
  <si>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</si>
  <si>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</si>
  <si>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</si>
  <si>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</si>
  <si>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</si>
  <si>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</si>
  <si>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</si>
  <si>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</si>
  <si>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</si>
  <si>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</si>
  <si>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</si>
  <si>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</si>
  <si>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</si>
  <si>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</si>
  <si>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</si>
  <si>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</si>
  <si>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</si>
  <si>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</si>
  <si>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</si>
  <si>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</si>
  <si>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</si>
  <si>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</si>
  <si>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</si>
  <si>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</si>
  <si>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</si>
  <si>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</si>
  <si>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</si>
  <si>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</si>
  <si>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</si>
  <si>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</si>
  <si>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</si>
  <si>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</si>
  <si>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</si>
  <si>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</si>
  <si>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</si>
  <si>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</si>
  <si>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</si>
  <si>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</si>
  <si>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</si>
  <si>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</si>
  <si>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</si>
  <si>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</si>
  <si>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</si>
  <si>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</si>
  <si>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</si>
  <si>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</si>
  <si>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</si>
  <si>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</si>
  <si>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</si>
  <si>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</si>
  <si>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</si>
  <si>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</si>
  <si>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</si>
  <si>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</si>
  <si>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</si>
  <si>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</si>
  <si>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</si>
  <si>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</si>
  <si>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</si>
  <si>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</si>
  <si>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</si>
  <si>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</si>
  <si>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</si>
  <si>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</si>
  <si>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</si>
  <si>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</si>
  <si>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</si>
  <si>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</si>
  <si>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</si>
  <si>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</si>
  <si>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</si>
  <si>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</si>
  <si>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</si>
  <si>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</si>
  <si>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</si>
  <si>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</si>
  <si>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</si>
  <si>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</si>
  <si>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</si>
  <si>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</si>
  <si>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</si>
  <si>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</si>
  <si>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</si>
  <si>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</si>
  <si>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</si>
  <si>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</si>
  <si>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</si>
  <si>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</si>
  <si>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</si>
  <si>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</si>
  <si>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</si>
  <si>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</si>
  <si>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</si>
  <si>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</si>
  <si>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</si>
  <si>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</si>
  <si>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</si>
  <si>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</si>
  <si>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</si>
  <si>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</si>
  <si>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</si>
  <si>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</si>
  <si>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</si>
  <si>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</si>
  <si>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</si>
  <si>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</si>
  <si>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</si>
  <si>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</si>
  <si>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</si>
  <si>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</si>
  <si>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</si>
  <si>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</si>
  <si>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</si>
  <si>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</si>
  <si>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</si>
  <si>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</si>
  <si>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</si>
  <si>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</si>
  <si>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</si>
  <si>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</si>
  <si>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</si>
  <si>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</si>
  <si>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</si>
  <si>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</si>
  <si>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</si>
  <si>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</si>
  <si>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</si>
  <si>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</si>
  <si>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</si>
  <si>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</si>
  <si>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</si>
  <si>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</si>
  <si>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</si>
  <si>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</si>
  <si>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</si>
  <si>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</si>
  <si>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</si>
  <si>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</si>
  <si>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</si>
  <si>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</si>
  <si>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</si>
  <si>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</si>
  <si>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</si>
  <si>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</si>
  <si>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</si>
  <si>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</si>
  <si>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</si>
  <si>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</si>
  <si>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</si>
  <si>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</si>
  <si>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</si>
  <si>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</si>
  <si>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</si>
  <si>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</si>
  <si>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</si>
  <si>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</si>
  <si>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</si>
  <si>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</si>
  <si>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</si>
  <si>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</si>
  <si>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</si>
  <si>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</si>
  <si>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</si>
  <si>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</si>
  <si>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</si>
  <si>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</si>
  <si>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</si>
  <si>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</si>
  <si>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</si>
  <si>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</si>
  <si>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</si>
  <si>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</si>
  <si>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</si>
  <si>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</si>
  <si>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</si>
  <si>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</si>
  <si>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</si>
  <si>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</si>
  <si>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</si>
  <si>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</si>
  <si>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</si>
  <si>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</si>
  <si>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</si>
  <si>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</si>
  <si>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</si>
  <si>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</si>
  <si>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</si>
  <si>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</si>
  <si>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</si>
  <si>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</si>
  <si>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</si>
  <si>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</si>
  <si>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</si>
  <si>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</si>
  <si>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</si>
  <si>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</si>
  <si>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</si>
  <si>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</si>
  <si>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</si>
  <si>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</si>
  <si>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</si>
  <si>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</si>
  <si>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</si>
  <si>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</si>
  <si>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</si>
  <si>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</si>
  <si>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</si>
  <si>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</si>
  <si>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</si>
  <si>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</si>
  <si>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</si>
  <si>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</si>
  <si>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</si>
  <si>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</si>
  <si>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</si>
  <si>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</si>
  <si>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</si>
  <si>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</si>
  <si>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</si>
  <si>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</si>
  <si>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</si>
  <si>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</si>
  <si>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</si>
  <si>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</si>
  <si>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</si>
  <si>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</si>
  <si>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</si>
  <si>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</si>
  <si>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</si>
  <si>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</si>
  <si>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</si>
  <si>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</si>
  <si>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</si>
  <si>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</si>
  <si>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</si>
  <si>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</si>
  <si>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</si>
  <si>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</si>
  <si>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</si>
  <si>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</si>
  <si>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</si>
  <si>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</si>
  <si>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</si>
  <si>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</si>
  <si>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</si>
  <si>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</si>
  <si>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</si>
  <si>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</si>
  <si>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</si>
  <si>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</si>
  <si>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</si>
  <si>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</si>
  <si>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</si>
  <si>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</si>
  <si>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</si>
  <si>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</si>
  <si>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</si>
  <si>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</si>
  <si>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</si>
  <si>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</si>
  <si>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</si>
  <si>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</si>
  <si>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</si>
  <si>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</si>
  <si>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</si>
  <si>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</si>
  <si>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</si>
  <si>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</si>
  <si>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</si>
  <si>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</si>
  <si>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</si>
  <si>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</si>
  <si>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</si>
  <si>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</si>
  <si>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</si>
  <si>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</si>
  <si>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</si>
  <si>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</si>
  <si>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</si>
  <si>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</si>
  <si>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</si>
  <si>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</si>
  <si>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</si>
  <si>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</si>
  <si>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</si>
  <si>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</si>
  <si>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</si>
  <si>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</si>
  <si>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</si>
  <si>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</si>
  <si>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</si>
  <si>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</si>
  <si>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</si>
  <si>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</si>
  <si>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</si>
  <si>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</si>
  <si>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</si>
  <si>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</si>
  <si>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</si>
  <si>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</si>
  <si>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</si>
  <si>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</si>
  <si>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</si>
  <si>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</si>
  <si>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</si>
  <si>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</si>
  <si>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</si>
  <si>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</si>
  <si>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</si>
  <si>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</si>
  <si>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</si>
  <si>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</si>
  <si>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</si>
  <si>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</si>
  <si>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</si>
  <si>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</si>
  <si>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</si>
  <si>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</si>
  <si>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</si>
  <si>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</si>
  <si>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</si>
  <si>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</si>
  <si>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</si>
  <si>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</si>
  <si>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</si>
  <si>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</si>
  <si>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</si>
  <si>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</si>
  <si>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</si>
  <si>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</si>
  <si>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</si>
  <si>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</si>
  <si>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</si>
  <si>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</si>
  <si>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</si>
  <si>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</si>
  <si>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</si>
  <si>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</si>
  <si>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</si>
  <si>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</si>
  <si>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</si>
  <si>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</si>
  <si>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</si>
  <si>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</si>
  <si>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</si>
  <si>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</si>
  <si>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</si>
  <si>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</si>
  <si>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</si>
  <si>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</si>
  <si>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</si>
  <si>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</si>
  <si>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</si>
  <si>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</si>
  <si>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</si>
  <si>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</si>
  <si>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</si>
  <si>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</si>
  <si>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</si>
  <si>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</si>
  <si>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</si>
  <si>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</si>
  <si>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</si>
  <si>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</si>
  <si>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</si>
  <si>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</si>
  <si>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</si>
  <si>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</si>
  <si>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</si>
  <si>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</si>
  <si>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</si>
  <si>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</si>
  <si>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</si>
  <si>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</si>
  <si>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</si>
  <si>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</si>
  <si>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</si>
  <si>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</si>
  <si>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</si>
  <si>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</si>
  <si>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</si>
  <si>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</si>
  <si>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</si>
  <si>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</si>
  <si>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</si>
  <si>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</si>
  <si>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</si>
  <si>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</si>
  <si>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</si>
  <si>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</si>
  <si>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</si>
  <si>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</si>
  <si>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</si>
  <si>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</si>
  <si>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</si>
  <si>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</si>
  <si>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</si>
  <si>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</si>
  <si>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</si>
  <si>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</si>
  <si>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</si>
  <si>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</si>
  <si>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</si>
  <si>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</si>
  <si>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</si>
  <si>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</si>
  <si>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</si>
  <si>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</si>
  <si>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</si>
  <si>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</si>
  <si>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</si>
  <si>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</si>
  <si>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</si>
  <si>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</si>
  <si>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</si>
  <si>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</si>
  <si>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</si>
  <si>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</si>
  <si>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</si>
  <si>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</si>
  <si>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</si>
  <si>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</si>
  <si>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</si>
  <si>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</si>
  <si>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</si>
  <si>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</si>
  <si>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</si>
  <si>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</si>
  <si>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</si>
  <si>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</si>
  <si>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</si>
  <si>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</si>
  <si>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</si>
  <si>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</si>
  <si>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</si>
  <si>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</si>
  <si>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</si>
  <si>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</si>
  <si>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</si>
  <si>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</si>
  <si>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</si>
  <si>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</si>
  <si>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</si>
  <si>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</si>
  <si>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</si>
  <si>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</si>
  <si>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</si>
  <si>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</si>
  <si>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</si>
  <si>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</si>
  <si>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</si>
  <si>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</si>
  <si>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</si>
  <si>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</si>
  <si>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</si>
  <si>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</si>
  <si>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</si>
  <si>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</si>
  <si>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</si>
  <si>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</si>
  <si>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</si>
  <si>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</si>
  <si>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</si>
  <si>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</si>
  <si>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</si>
  <si>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</si>
  <si>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</si>
  <si>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</si>
  <si>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</si>
  <si>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</si>
  <si>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</si>
  <si>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</si>
  <si>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</si>
  <si>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</si>
  <si>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</si>
  <si>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</si>
  <si>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</si>
  <si>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</si>
  <si>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</si>
  <si>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</si>
  <si>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</si>
  <si>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</si>
  <si>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</si>
  <si>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</si>
  <si>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</si>
  <si>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</si>
  <si>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</si>
  <si>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</si>
  <si>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</si>
  <si>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</si>
  <si>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</si>
  <si>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</si>
  <si>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</si>
  <si>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</si>
  <si>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</si>
  <si>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</si>
  <si>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</si>
  <si>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</si>
  <si>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</si>
  <si>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</si>
  <si>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</si>
  <si>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</si>
  <si>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</si>
  <si>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</si>
  <si>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</si>
  <si>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</si>
  <si>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</si>
  <si>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</si>
  <si>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</si>
  <si>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</si>
  <si>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</si>
  <si>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</si>
  <si>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</si>
  <si>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</si>
  <si>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</si>
  <si>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</si>
  <si>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</si>
  <si>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</si>
  <si>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</si>
  <si>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</si>
  <si>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</si>
  <si>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</si>
  <si>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</si>
  <si>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</si>
  <si>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</si>
  <si>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</si>
  <si>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</si>
  <si>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</si>
  <si>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</si>
  <si>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</si>
  <si>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</si>
  <si>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</si>
  <si>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</si>
  <si>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</si>
  <si>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</si>
  <si>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</si>
  <si>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</si>
  <si>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</si>
  <si>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</si>
  <si>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</si>
  <si>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</si>
  <si>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</si>
  <si>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</si>
  <si>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</si>
  <si>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</si>
  <si>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</si>
  <si>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</si>
  <si>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</si>
  <si>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</si>
  <si>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</si>
  <si>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</si>
  <si>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</si>
  <si>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</si>
  <si>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</si>
  <si>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</si>
  <si>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</si>
  <si>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</si>
  <si>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</si>
  <si>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</si>
  <si>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</si>
  <si>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</si>
  <si>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</si>
  <si>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</si>
  <si>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</si>
  <si>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</si>
  <si>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</si>
  <si>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</si>
  <si>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</si>
  <si>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</si>
  <si>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</si>
  <si>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</si>
  <si>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</si>
  <si>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</si>
  <si>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</si>
  <si>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</si>
  <si>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</si>
  <si>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</si>
  <si>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</si>
  <si>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</si>
  <si>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</si>
  <si>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</si>
  <si>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</si>
  <si>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</si>
  <si>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</si>
  <si>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</si>
  <si>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</si>
  <si>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</si>
  <si>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</si>
  <si>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</si>
  <si>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</si>
  <si>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</si>
  <si>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</si>
  <si>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</si>
  <si>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</si>
  <si>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</si>
  <si>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</si>
  <si>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</si>
  <si>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</si>
  <si>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</si>
  <si>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</si>
  <si>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</si>
  <si>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</si>
  <si>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</si>
  <si>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</si>
  <si>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</si>
  <si>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</si>
  <si>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</si>
  <si>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</si>
  <si>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</si>
  <si>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</si>
  <si>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</si>
  <si>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</si>
  <si>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</si>
  <si>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</si>
  <si>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</si>
  <si>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</si>
  <si>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</si>
  <si>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</si>
  <si>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</si>
  <si>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</si>
  <si>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</si>
  <si>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</si>
  <si>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</si>
  <si>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</si>
  <si>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</si>
  <si>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</si>
  <si>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</si>
  <si>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</si>
  <si>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</si>
  <si>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</si>
  <si>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</si>
  <si>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</si>
  <si>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</si>
  <si>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</si>
  <si>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</si>
  <si>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</si>
  <si>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</si>
  <si>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</si>
  <si>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</si>
  <si>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</si>
  <si>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</si>
  <si>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</si>
  <si>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</si>
  <si>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</si>
  <si>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</si>
  <si>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</si>
  <si>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</si>
  <si>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</si>
  <si>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</si>
  <si>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</si>
  <si>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</si>
  <si>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</si>
  <si>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</si>
  <si>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</si>
  <si>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</si>
  <si>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</si>
  <si>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</si>
  <si>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</si>
  <si>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</si>
  <si>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</si>
  <si>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</si>
  <si>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</si>
  <si>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</si>
  <si>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</si>
  <si>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</si>
  <si>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</si>
  <si>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</si>
  <si>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</si>
  <si>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</si>
  <si>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</si>
  <si>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</si>
  <si>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</si>
  <si>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</si>
  <si>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</si>
  <si>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</si>
  <si>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</si>
  <si>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</si>
  <si>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</si>
  <si>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</si>
  <si>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</si>
  <si>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</si>
  <si>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</si>
  <si>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</si>
  <si>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</si>
  <si>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</si>
  <si>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</si>
  <si>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</si>
  <si>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</si>
  <si>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</si>
  <si>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</si>
  <si>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</si>
  <si>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</si>
  <si>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</si>
  <si>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</si>
  <si>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</si>
  <si>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</si>
  <si>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</si>
  <si>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</si>
  <si>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</si>
  <si>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</si>
  <si>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</si>
  <si>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</si>
  <si>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</si>
  <si>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</si>
  <si>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</si>
  <si>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</si>
  <si>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</si>
  <si>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</si>
  <si>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</si>
  <si>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</si>
  <si>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</si>
  <si>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</si>
  <si>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</si>
  <si>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</si>
  <si>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</si>
  <si>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</si>
  <si>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</si>
  <si>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</si>
  <si>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</si>
  <si>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</si>
  <si>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</si>
  <si>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</si>
  <si>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</si>
  <si>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</si>
  <si>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</si>
  <si>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</si>
  <si>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</si>
  <si>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</si>
  <si>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</si>
  <si>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</si>
  <si>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</si>
  <si>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</si>
  <si>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</si>
  <si>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</si>
  <si>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</si>
  <si>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</si>
  <si>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</si>
  <si>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</si>
  <si>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</si>
  <si>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</si>
  <si>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</si>
  <si>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</si>
  <si>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</si>
  <si>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</si>
  <si>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</si>
  <si>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</si>
  <si>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</si>
  <si>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</si>
  <si>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</si>
  <si>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</si>
  <si>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</si>
  <si>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</si>
  <si>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</si>
  <si>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</si>
  <si>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</si>
  <si>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</si>
  <si>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</si>
  <si>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</si>
  <si>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</si>
  <si>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</si>
  <si>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</si>
  <si>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</si>
  <si>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</si>
  <si>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</si>
  <si>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</si>
  <si>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</si>
  <si>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</si>
  <si>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</si>
  <si>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</si>
  <si>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</si>
  <si>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</si>
  <si>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</si>
  <si>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</si>
  <si>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</si>
  <si>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</si>
  <si>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</si>
  <si>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</si>
  <si>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</si>
  <si>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</si>
  <si>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</si>
  <si>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</si>
  <si>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</si>
  <si>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</si>
  <si>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</si>
  <si>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</si>
  <si>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</si>
  <si>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</si>
  <si>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</si>
  <si>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</si>
  <si>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</si>
  <si>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</si>
  <si>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</si>
  <si>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</si>
  <si>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</si>
  <si>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</si>
  <si>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</si>
  <si>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</si>
  <si>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</si>
  <si>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</si>
  <si>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</si>
  <si>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</si>
  <si>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</si>
  <si>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</si>
  <si>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</si>
  <si>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</si>
  <si>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</si>
  <si>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</si>
  <si>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</si>
  <si>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</si>
  <si>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</si>
  <si>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</si>
  <si>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</si>
  <si>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</si>
  <si>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</si>
  <si>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</si>
  <si>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</si>
  <si>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</si>
  <si>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</si>
  <si>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</si>
  <si>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</si>
  <si>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</si>
  <si>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</si>
  <si>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</si>
  <si>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</si>
  <si>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</si>
  <si>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</si>
  <si>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</si>
  <si>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</si>
  <si>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</si>
  <si>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</si>
  <si>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</si>
  <si>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</si>
  <si>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</si>
  <si>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</si>
  <si>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</si>
  <si>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</si>
  <si>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</si>
  <si>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</si>
  <si>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</si>
  <si>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</si>
  <si>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</si>
  <si>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</si>
  <si>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</si>
  <si>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</si>
  <si>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</si>
  <si>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</si>
  <si>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</si>
  <si>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</si>
  <si>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</si>
  <si>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</si>
  <si>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</si>
  <si>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</si>
  <si>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</si>
  <si>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</si>
  <si>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</si>
  <si>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</si>
  <si>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</si>
  <si>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</si>
  <si>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</si>
  <si>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</si>
  <si>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</si>
  <si>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</si>
  <si>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</si>
  <si>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</si>
  <si>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</si>
  <si>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</si>
  <si>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</si>
  <si>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</si>
  <si>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</si>
  <si>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</si>
  <si>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</si>
  <si>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</si>
  <si>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</si>
  <si>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</si>
  <si>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</si>
  <si>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</si>
  <si>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</si>
  <si>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</si>
  <si>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</si>
  <si>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</si>
  <si>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</si>
  <si>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</si>
  <si>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</si>
  <si>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</si>
  <si>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</si>
  <si>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</si>
  <si>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</si>
  <si>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</si>
  <si>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</si>
  <si>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</si>
  <si>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</si>
  <si>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</si>
  <si>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</si>
  <si>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</si>
  <si>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</si>
  <si>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</si>
  <si>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</si>
  <si>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</si>
  <si>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</si>
  <si>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</si>
  <si>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</si>
  <si>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</si>
  <si>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</si>
  <si>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</si>
  <si>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</si>
  <si>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</si>
  <si>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</si>
  <si>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</si>
  <si>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</si>
  <si>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</si>
  <si>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</si>
  <si>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</si>
  <si>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</si>
  <si>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</si>
  <si>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</si>
  <si>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</si>
  <si>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</si>
  <si>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</si>
  <si>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</si>
  <si>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</si>
  <si>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</si>
  <si>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</si>
  <si>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</si>
  <si>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</si>
  <si>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</si>
  <si>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</si>
  <si>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</si>
  <si>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</si>
  <si>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</si>
  <si>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</si>
  <si>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</si>
  <si>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</si>
  <si>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</si>
  <si>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</si>
  <si>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</si>
  <si>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</si>
  <si>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</si>
  <si>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</si>
  <si>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</si>
  <si>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</si>
  <si>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</si>
  <si>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</si>
  <si>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</si>
  <si>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</si>
  <si>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</si>
  <si>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</si>
  <si>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</si>
  <si>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</si>
  <si>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</si>
  <si>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</si>
  <si>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</si>
  <si>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</si>
  <si>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</si>
  <si>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</si>
  <si>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</si>
  <si>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</si>
  <si>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</si>
  <si>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</si>
  <si>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</si>
  <si>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</si>
  <si>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</si>
  <si>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</si>
  <si>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</si>
  <si>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</si>
  <si>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</si>
  <si>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</si>
  <si>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</si>
  <si>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</si>
  <si>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</si>
  <si>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</si>
  <si>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</si>
  <si>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</si>
  <si>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</si>
  <si>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</si>
  <si>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</si>
  <si>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</si>
  <si>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</si>
  <si>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</si>
  <si>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</si>
  <si>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</si>
  <si>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</si>
  <si>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</si>
  <si>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</si>
  <si>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</si>
  <si>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</si>
  <si>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</si>
  <si>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</si>
  <si>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</si>
  <si>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</si>
  <si>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</si>
  <si>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</si>
  <si>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</si>
  <si>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</si>
  <si>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</si>
  <si>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</si>
  <si>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</si>
  <si>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</si>
  <si>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</si>
  <si>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</si>
  <si>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</si>
  <si>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</si>
  <si>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</si>
  <si>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</si>
  <si>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</si>
  <si>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</si>
  <si>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</si>
  <si>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</si>
  <si>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</si>
  <si>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</si>
  <si>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</si>
  <si>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</si>
  <si>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</si>
  <si>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</si>
  <si>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</si>
  <si>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</si>
  <si>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</si>
  <si>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</si>
  <si>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</si>
  <si>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</si>
  <si>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</si>
  <si>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</si>
  <si>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</si>
  <si>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</si>
  <si>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</si>
  <si>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</si>
  <si>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</si>
  <si>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</si>
  <si>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</si>
  <si>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</si>
  <si>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</si>
  <si>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</si>
  <si>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</si>
  <si>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</si>
  <si>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</si>
  <si>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</si>
  <si>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</si>
  <si>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</si>
  <si>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</si>
  <si>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</si>
  <si>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</si>
  <si>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</si>
  <si>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</si>
  <si>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</si>
  <si>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</si>
  <si>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</si>
  <si>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</si>
  <si>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</si>
  <si>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</si>
  <si>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</si>
  <si>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</si>
  <si>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</si>
  <si>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</si>
  <si>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</si>
  <si>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</si>
  <si>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</si>
  <si>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</si>
  <si>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</si>
  <si>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</si>
  <si>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</si>
  <si>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</si>
  <si>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</si>
  <si>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</si>
  <si>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</si>
  <si>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</si>
  <si>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</si>
  <si>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</si>
  <si>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</si>
  <si>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</si>
  <si>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</si>
  <si>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</si>
  <si>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</si>
  <si>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</si>
  <si>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</si>
  <si>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</si>
  <si>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</si>
  <si>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</si>
  <si>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</si>
  <si>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</si>
  <si>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</si>
  <si>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</si>
  <si>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</si>
  <si>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</si>
  <si>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</si>
  <si>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</si>
  <si>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</si>
  <si>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</si>
  <si>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</si>
  <si>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</si>
  <si>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</si>
  <si>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</si>
  <si>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</si>
  <si>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</si>
  <si>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</si>
  <si>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</si>
  <si>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</si>
  <si>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</si>
  <si>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</si>
  <si>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</si>
  <si>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</si>
  <si>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</si>
  <si>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</si>
  <si>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</si>
  <si>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</si>
  <si>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</si>
  <si>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</si>
  <si>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</si>
  <si>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</si>
  <si>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</si>
  <si>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</si>
  <si>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</si>
  <si>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</si>
  <si>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</si>
  <si>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</si>
  <si>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</si>
  <si>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</si>
  <si>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</si>
  <si>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</si>
  <si>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</si>
  <si>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</si>
  <si>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</si>
  <si>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</si>
  <si>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</si>
  <si>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</si>
  <si>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</si>
  <si>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</si>
  <si>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</si>
  <si>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</si>
  <si>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</si>
  <si>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</si>
  <si>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</si>
  <si>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</si>
  <si>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</si>
  <si>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</si>
  <si>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</si>
  <si>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</si>
  <si>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</si>
  <si>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</si>
  <si>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</si>
  <si>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</si>
  <si>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</si>
  <si>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</si>
  <si>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</si>
  <si>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</si>
  <si>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</si>
  <si>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</si>
  <si>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</si>
  <si>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</si>
  <si>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</si>
  <si>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</si>
  <si>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</si>
  <si>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</si>
  <si>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</si>
  <si>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</si>
  <si>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</si>
  <si>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</si>
  <si>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</si>
  <si>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</si>
  <si>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</si>
  <si>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</si>
  <si>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</si>
  <si>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</si>
  <si>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</si>
  <si>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</si>
  <si>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</si>
  <si>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</si>
  <si>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</si>
  <si>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</si>
  <si>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</si>
  <si>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</si>
  <si>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</si>
  <si>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</si>
  <si>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</si>
  <si>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</si>
  <si>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</si>
  <si>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</si>
  <si>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</si>
  <si>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</si>
  <si>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</si>
  <si>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</si>
  <si>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</si>
  <si>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</si>
  <si>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</si>
  <si>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</si>
  <si>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</si>
  <si>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</si>
  <si>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</si>
  <si>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</si>
  <si>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</si>
  <si>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</si>
  <si>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</si>
  <si>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</si>
  <si>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</si>
  <si>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</si>
  <si>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</si>
  <si>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</si>
  <si>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</si>
  <si>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</si>
  <si>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</si>
  <si>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</si>
  <si>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</si>
  <si>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</si>
  <si>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</si>
  <si>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</si>
  <si>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</si>
  <si>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</si>
  <si>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</si>
  <si>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</si>
  <si>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</si>
  <si>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</si>
  <si>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</si>
  <si>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</si>
  <si>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</si>
  <si>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</si>
  <si>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</si>
  <si>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</si>
  <si>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</si>
  <si>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</si>
  <si>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</si>
  <si>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</si>
  <si>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</si>
  <si>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</si>
  <si>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</si>
  <si>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</si>
  <si>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</si>
  <si>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</si>
  <si>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</si>
  <si>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</si>
  <si>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</si>
  <si>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</si>
  <si>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</si>
  <si>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</si>
  <si>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</si>
  <si>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</si>
  <si>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</si>
  <si>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</si>
  <si>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</si>
  <si>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</si>
  <si>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</si>
  <si>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</si>
  <si>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</si>
  <si>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</si>
  <si>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</si>
  <si>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</si>
  <si>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</si>
  <si>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</si>
  <si>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</si>
  <si>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</si>
  <si>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</si>
  <si>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</si>
  <si>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</si>
  <si>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</si>
  <si>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</si>
  <si>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</si>
  <si>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</si>
  <si>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</si>
  <si>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</si>
  <si>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</si>
  <si>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</si>
  <si>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</si>
  <si>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</si>
  <si>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</si>
  <si>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</si>
  <si>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</si>
  <si>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</si>
  <si>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</si>
  <si>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</si>
  <si>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</si>
  <si>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</si>
  <si>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</si>
  <si>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</si>
  <si>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</si>
  <si>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</si>
  <si>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</si>
  <si>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</si>
  <si>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</si>
  <si>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</si>
  <si>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</si>
  <si>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</si>
  <si>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</si>
  <si>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</si>
  <si>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</si>
  <si>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</si>
  <si>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</si>
  <si>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</si>
  <si>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</si>
  <si>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</si>
  <si>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</si>
  <si>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</si>
  <si>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</si>
  <si>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</si>
  <si>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</si>
  <si>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</si>
  <si>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</si>
  <si>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</si>
  <si>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</si>
  <si>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</si>
  <si>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</si>
  <si>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</si>
  <si>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</si>
  <si>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</si>
  <si>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</si>
  <si>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</si>
  <si>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</si>
  <si>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</si>
  <si>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</si>
  <si>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</si>
  <si>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</si>
  <si>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</si>
  <si>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</si>
  <si>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</si>
  <si>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</si>
  <si>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</si>
  <si>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</si>
  <si>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</si>
  <si>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</si>
  <si>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</si>
  <si>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</si>
  <si>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</si>
  <si>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</si>
  <si>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</si>
  <si>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</si>
  <si>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</si>
  <si>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</si>
  <si>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</si>
  <si>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</si>
  <si>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</si>
  <si>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</si>
  <si>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</si>
  <si>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</si>
  <si>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</si>
  <si>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</si>
  <si>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</si>
  <si>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</si>
  <si>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</si>
  <si>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</si>
  <si>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</si>
  <si>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</si>
  <si>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</si>
  <si>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</si>
  <si>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</si>
  <si>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</si>
  <si>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</si>
  <si>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</si>
  <si>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</si>
  <si>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</si>
  <si>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</si>
  <si>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</si>
  <si>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</si>
  <si>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</si>
  <si>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</si>
  <si>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</si>
  <si>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</si>
  <si>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</si>
  <si>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</si>
  <si>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</si>
  <si>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</si>
  <si>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</si>
  <si>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</si>
  <si>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</si>
  <si>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</si>
  <si>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</si>
  <si>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</si>
  <si>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</si>
  <si>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</si>
  <si>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</si>
  <si>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</si>
  <si>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</si>
  <si>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</si>
  <si>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</si>
  <si>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</si>
  <si>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</si>
  <si>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</si>
  <si>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</si>
  <si>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</si>
  <si>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</si>
  <si>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</si>
  <si>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</si>
  <si>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</si>
  <si>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</si>
  <si>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</si>
  <si>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</si>
  <si>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</si>
  <si>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</si>
  <si>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</si>
  <si>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</si>
  <si>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</si>
  <si>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</si>
  <si>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</si>
  <si>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</si>
  <si>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</si>
  <si>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</si>
  <si>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</si>
  <si>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</si>
  <si>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</si>
  <si>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</si>
  <si>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</si>
  <si>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</si>
  <si>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</si>
  <si>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</si>
  <si>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</si>
  <si>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</si>
  <si>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</si>
  <si>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</si>
  <si>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</si>
  <si>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</si>
  <si>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</si>
  <si>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</si>
  <si>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</si>
  <si>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</si>
  <si>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</si>
  <si>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</si>
  <si>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</si>
  <si>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</si>
  <si>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</si>
  <si>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</si>
  <si>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</si>
  <si>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</si>
  <si>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</si>
  <si>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</si>
  <si>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</si>
  <si>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</si>
  <si>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</si>
  <si>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</si>
  <si>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</si>
  <si>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</si>
  <si>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</si>
  <si>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</si>
  <si>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</si>
  <si>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</si>
  <si>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</si>
  <si>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</si>
  <si>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</si>
  <si>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</si>
  <si>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</si>
  <si>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</si>
  <si>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</si>
  <si>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</si>
  <si>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</si>
  <si>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</si>
  <si>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</si>
  <si>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</si>
  <si>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</si>
  <si>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</si>
  <si>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</si>
  <si>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</si>
  <si>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</si>
  <si>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</si>
  <si>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</si>
  <si>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</si>
  <si>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</si>
  <si>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</si>
  <si>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</si>
  <si>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</si>
  <si>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</si>
  <si>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</si>
  <si>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</si>
  <si>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</si>
  <si>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</si>
  <si>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</si>
  <si>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</si>
  <si>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</si>
  <si>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</si>
  <si>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</si>
  <si>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</si>
  <si>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</si>
  <si>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</si>
  <si>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</si>
  <si>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</si>
  <si>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</si>
  <si>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</si>
  <si>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</si>
  <si>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</si>
  <si>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</si>
  <si>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</si>
  <si>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</si>
  <si>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</si>
  <si>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</si>
  <si>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</si>
  <si>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</si>
  <si>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</si>
  <si>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</si>
  <si>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</si>
  <si>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</si>
  <si>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</si>
  <si>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</si>
  <si>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</si>
  <si>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</si>
  <si>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</si>
  <si>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</si>
  <si>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</si>
  <si>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</si>
  <si>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</si>
  <si>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</si>
  <si>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</si>
  <si>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</si>
  <si>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</si>
  <si>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</si>
  <si>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</si>
  <si>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</si>
  <si>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</si>
  <si>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</si>
  <si>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</si>
  <si>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</si>
  <si>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</si>
  <si>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</si>
  <si>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</si>
  <si>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</si>
  <si>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</si>
  <si>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</si>
  <si>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</si>
  <si>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</si>
  <si>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</si>
  <si>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</si>
  <si>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</si>
  <si>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</si>
  <si>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</si>
  <si>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</si>
  <si>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</si>
  <si>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</si>
  <si>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</si>
  <si>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</si>
  <si>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</si>
  <si>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</si>
  <si>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</si>
  <si>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</si>
  <si>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</si>
  <si>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</si>
  <si>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</si>
  <si>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</si>
  <si>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</si>
  <si>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</si>
  <si>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</si>
  <si>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</si>
  <si>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</si>
  <si>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</si>
  <si>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</si>
  <si>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</si>
  <si>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</si>
  <si>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</si>
  <si>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</si>
  <si>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</si>
  <si>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</si>
  <si>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</si>
  <si>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</si>
  <si>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</si>
  <si>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</si>
  <si>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</si>
  <si>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</si>
  <si>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</si>
  <si>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</si>
  <si>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</si>
  <si>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</si>
  <si>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</si>
  <si>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</si>
  <si>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</si>
  <si>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</si>
  <si>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</si>
  <si>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</si>
  <si>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</si>
  <si>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</si>
  <si>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</si>
  <si>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</si>
  <si>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</si>
  <si>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</si>
  <si>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</si>
  <si>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</si>
  <si>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</si>
  <si>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</si>
  <si>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</si>
  <si>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</si>
  <si>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</si>
  <si>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</si>
  <si>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</si>
  <si>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</si>
  <si>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</si>
  <si>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</si>
  <si>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</si>
  <si>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</si>
  <si>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</si>
  <si>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</si>
  <si>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</si>
  <si>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</si>
  <si>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</si>
  <si>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</si>
  <si>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</si>
  <si>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</si>
  <si>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</si>
  <si>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</si>
  <si>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</si>
  <si>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</si>
  <si>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</si>
  <si>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</si>
  <si>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</si>
  <si>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</si>
  <si>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</si>
  <si>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</si>
  <si>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</si>
  <si>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</si>
  <si>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</si>
  <si>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</si>
  <si>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</si>
  <si>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</si>
  <si>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</si>
  <si>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</si>
  <si>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</si>
  <si>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</si>
  <si>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</si>
  <si>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</si>
  <si>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</si>
  <si>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</si>
  <si>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</si>
  <si>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</si>
  <si>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</si>
  <si>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</si>
  <si>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</si>
  <si>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</si>
  <si>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</si>
  <si>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</si>
  <si>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</si>
  <si>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</si>
  <si>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</si>
  <si>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</si>
  <si>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</si>
  <si>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</si>
  <si>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</si>
  <si>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</si>
  <si>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</si>
  <si>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</si>
  <si>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</si>
  <si>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</si>
  <si>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</si>
  <si>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</si>
  <si>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</si>
  <si>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</si>
  <si>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</si>
  <si>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</si>
  <si>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</si>
  <si>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</si>
  <si>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</si>
  <si>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</si>
  <si>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</si>
  <si>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</si>
  <si>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</si>
  <si>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</si>
  <si>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</si>
  <si>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</si>
  <si>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</si>
  <si>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</si>
  <si>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</si>
  <si>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</si>
  <si>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</si>
  <si>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</si>
  <si>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</si>
  <si>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</si>
  <si>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</si>
  <si>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</si>
  <si>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</si>
  <si>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</si>
  <si>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</si>
  <si>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</si>
  <si>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</si>
  <si>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</si>
  <si>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</si>
  <si>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</si>
  <si>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</si>
  <si>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</si>
  <si>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</si>
  <si>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</si>
  <si>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</si>
  <si>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</si>
  <si>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</si>
  <si>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</si>
  <si>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</si>
  <si>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</si>
  <si>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</si>
  <si>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</si>
  <si>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</si>
  <si>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</si>
  <si>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</si>
  <si>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</si>
  <si>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</si>
  <si>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</si>
  <si>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</si>
  <si>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</si>
  <si>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</si>
  <si>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</si>
  <si>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</si>
  <si>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</si>
  <si>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</si>
  <si>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</si>
  <si>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</si>
  <si>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</si>
  <si>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</si>
  <si>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</si>
  <si>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</si>
  <si>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</si>
  <si>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</si>
  <si>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</si>
  <si>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</si>
  <si>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</si>
  <si>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</si>
  <si>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</si>
  <si>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</si>
  <si>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</si>
  <si>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</si>
  <si>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</si>
  <si>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</si>
  <si>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</si>
  <si>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</si>
  <si>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</si>
  <si>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</si>
  <si>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</si>
  <si>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</si>
  <si>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</si>
  <si>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</si>
  <si>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</si>
  <si>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</si>
  <si>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</si>
  <si>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</si>
  <si>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</si>
  <si>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</si>
  <si>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</si>
  <si>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</si>
  <si>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</si>
  <si>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</si>
  <si>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</si>
  <si>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</si>
  <si>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</si>
  <si>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</si>
  <si>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</si>
  <si>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</si>
  <si>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</si>
  <si>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</si>
  <si>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</si>
  <si>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</si>
  <si>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</si>
  <si>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</si>
  <si>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</si>
  <si>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</si>
  <si>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</si>
  <si>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</si>
  <si>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</si>
  <si>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</si>
  <si>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</si>
  <si>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</si>
  <si>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</si>
  <si>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</si>
  <si>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</si>
  <si>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</si>
  <si>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</si>
  <si>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</si>
  <si>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</si>
  <si>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</si>
  <si>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</si>
  <si>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</si>
  <si>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</si>
  <si>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</si>
  <si>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</si>
  <si>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</si>
  <si>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</si>
  <si>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</si>
  <si>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</si>
  <si>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</si>
  <si>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</si>
  <si>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</si>
  <si>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</si>
  <si>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</si>
  <si>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</si>
  <si>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</si>
  <si>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</si>
  <si>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</si>
  <si>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</si>
  <si>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</si>
  <si>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</si>
  <si>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</si>
  <si>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</si>
  <si>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</si>
  <si>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</si>
  <si>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</si>
  <si>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</si>
  <si>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</si>
  <si>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</si>
  <si>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</si>
  <si>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</si>
  <si>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</si>
  <si>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</si>
  <si>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</si>
  <si>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</si>
  <si>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</si>
  <si>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</si>
  <si>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</si>
  <si>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</si>
  <si>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</si>
  <si>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</si>
  <si>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</si>
  <si>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</si>
  <si>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</si>
  <si>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</si>
  <si>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</si>
  <si>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</si>
  <si>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</si>
  <si>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</si>
  <si>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</si>
  <si>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</si>
  <si>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</si>
  <si>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</si>
  <si>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</si>
  <si>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</si>
  <si>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</si>
  <si>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</si>
  <si>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</si>
  <si>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</si>
  <si>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</si>
  <si>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</si>
  <si>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</si>
  <si>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</si>
  <si>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</si>
  <si>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</si>
  <si>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</si>
  <si>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</si>
  <si>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</si>
  <si>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</si>
  <si>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</si>
  <si>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</si>
  <si>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</si>
  <si>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</si>
  <si>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</si>
  <si>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</si>
  <si>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</si>
  <si>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</si>
  <si>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</si>
  <si>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</si>
  <si>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</si>
  <si>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</si>
  <si>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</si>
  <si>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</si>
  <si>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</si>
  <si>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</si>
  <si>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</si>
  <si>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</si>
  <si>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</si>
  <si>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</si>
  <si>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</si>
  <si>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</si>
  <si>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</si>
  <si>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</si>
  <si>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</si>
  <si>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</si>
  <si>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</si>
  <si>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</si>
  <si>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</si>
  <si>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</si>
  <si>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</si>
  <si>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</si>
  <si>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</si>
  <si>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</si>
  <si>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</si>
  <si>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</si>
  <si>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</si>
  <si>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</si>
  <si>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</si>
  <si>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</si>
  <si>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</si>
  <si>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</si>
  <si>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</si>
  <si>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</si>
  <si>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</si>
  <si>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</si>
  <si>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</si>
  <si>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</si>
  <si>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</si>
  <si>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</si>
  <si>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</si>
  <si>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</si>
  <si>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</si>
  <si>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</si>
  <si>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</si>
  <si>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</si>
  <si>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</si>
  <si>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</si>
  <si>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</si>
  <si>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</si>
  <si>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</si>
  <si>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</si>
  <si>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</si>
  <si>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</si>
  <si>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</si>
  <si>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</si>
  <si>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</si>
  <si>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</si>
  <si>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</si>
  <si>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</si>
  <si>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</si>
  <si>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</si>
  <si>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</si>
  <si>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</si>
  <si>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</si>
  <si>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</si>
  <si>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</si>
  <si>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</si>
  <si>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</si>
  <si>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</si>
  <si>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</si>
  <si>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</si>
  <si>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</si>
  <si>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</si>
  <si>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</si>
  <si>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</si>
  <si>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</si>
  <si>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</si>
  <si>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</si>
  <si>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</si>
  <si>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</si>
  <si>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</si>
  <si>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</si>
  <si>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</si>
  <si>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</si>
  <si>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</si>
  <si>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</si>
  <si>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</si>
  <si>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</si>
  <si>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</si>
  <si>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</si>
  <si>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</si>
  <si>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</si>
  <si>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</si>
  <si>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</si>
  <si>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</si>
  <si>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</si>
  <si>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</si>
  <si>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</si>
  <si>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</si>
  <si>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</si>
  <si>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</si>
  <si>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</si>
  <si>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</si>
  <si>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</si>
  <si>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</si>
  <si>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</si>
  <si>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</si>
  <si>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</si>
  <si>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</si>
  <si>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</si>
  <si>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</si>
  <si>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</si>
  <si>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</si>
  <si>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</si>
  <si>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</si>
  <si>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</si>
  <si>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</si>
  <si>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</si>
  <si>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</si>
  <si>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</si>
  <si>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</si>
  <si>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</si>
  <si>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</si>
  <si>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</si>
  <si>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</si>
  <si>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</si>
  <si>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</si>
  <si>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</si>
  <si>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</si>
  <si>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</si>
  <si>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</si>
  <si>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</si>
  <si>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</si>
  <si>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</si>
  <si>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</si>
  <si>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</si>
  <si>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</si>
  <si>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</si>
  <si>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</si>
  <si>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</si>
  <si>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</si>
  <si>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</si>
  <si>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</si>
  <si>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</si>
  <si>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</si>
  <si>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</si>
  <si>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</si>
  <si>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</si>
  <si>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</si>
  <si>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</si>
  <si>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</si>
  <si>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</si>
  <si>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</si>
  <si>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</si>
  <si>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</si>
  <si>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</si>
  <si>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</si>
  <si>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</si>
  <si>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</si>
  <si>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</si>
  <si>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</si>
  <si>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</si>
  <si>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</si>
  <si>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</si>
  <si>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</si>
  <si>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</si>
  <si>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</si>
  <si>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</si>
  <si>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</si>
  <si>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</si>
  <si>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</si>
  <si>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</si>
  <si>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</si>
  <si>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</si>
  <si>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</si>
  <si>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</si>
  <si>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</si>
  <si>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</si>
  <si>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</si>
  <si>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</si>
  <si>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</si>
  <si>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</si>
  <si>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</si>
  <si>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</si>
  <si>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</si>
  <si>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</si>
  <si>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</si>
  <si>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</si>
  <si>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</si>
  <si>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</si>
  <si>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</si>
  <si>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</si>
  <si>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</si>
  <si>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</si>
  <si>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</si>
  <si>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</si>
  <si>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</si>
  <si>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</si>
  <si>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</si>
  <si>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</si>
  <si>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</si>
  <si>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</si>
  <si>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</si>
  <si>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</si>
  <si>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</si>
  <si>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</si>
  <si>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</si>
  <si>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</si>
  <si>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</si>
  <si>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</si>
  <si>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</si>
  <si>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</si>
  <si>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</si>
  <si>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</si>
  <si>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</si>
  <si>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</si>
  <si>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</si>
  <si>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</si>
  <si>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</si>
  <si>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</si>
  <si>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</si>
  <si>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</si>
  <si>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</si>
  <si>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</si>
  <si>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</si>
  <si>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</si>
  <si>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</si>
  <si>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</si>
  <si>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</si>
  <si>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</si>
  <si>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</si>
  <si>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</si>
  <si>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</si>
  <si>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</si>
  <si>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</si>
  <si>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</si>
  <si>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</si>
  <si>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</si>
  <si>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</si>
  <si>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</si>
  <si>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</si>
  <si>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</si>
  <si>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</si>
  <si>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</si>
  <si>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</si>
  <si>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</si>
  <si>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</si>
  <si>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</si>
  <si>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</si>
  <si>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</si>
  <si>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</si>
  <si>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</si>
  <si>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</si>
  <si>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</si>
  <si>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</si>
  <si>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</si>
  <si>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</si>
  <si>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</si>
  <si>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</si>
  <si>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</si>
  <si>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</si>
  <si>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</si>
  <si>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</si>
  <si>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</si>
  <si>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</si>
  <si>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</si>
  <si>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</si>
  <si>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</si>
  <si>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</si>
  <si>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</si>
  <si>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</si>
  <si>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</si>
  <si>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</si>
  <si>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</si>
  <si>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</si>
  <si>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</si>
  <si>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</si>
  <si>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</si>
  <si>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</si>
  <si>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</si>
  <si>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</si>
  <si>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</si>
  <si>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</si>
  <si>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</si>
  <si>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</si>
  <si>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</si>
  <si>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</si>
  <si>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</si>
  <si>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</si>
  <si>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</si>
  <si>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</si>
  <si>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</si>
  <si>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</si>
  <si>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</si>
  <si>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</si>
  <si>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</si>
  <si>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</si>
  <si>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</si>
  <si>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</si>
  <si>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</si>
  <si>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</si>
  <si>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</si>
  <si>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</si>
  <si>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</si>
  <si>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</si>
  <si>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</si>
  <si>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</si>
  <si>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</si>
  <si>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</si>
  <si>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</si>
  <si>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</si>
  <si>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</si>
  <si>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</si>
  <si>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</si>
  <si>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</si>
  <si>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</si>
  <si>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</si>
  <si>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</si>
  <si>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</si>
  <si>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</si>
  <si>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</si>
  <si>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</si>
  <si>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</si>
  <si>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</si>
  <si>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</si>
  <si>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</si>
  <si>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</si>
  <si>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</si>
  <si>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</si>
  <si>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</si>
  <si>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</si>
  <si>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</si>
  <si>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</si>
  <si>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</si>
  <si>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</si>
  <si>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</si>
  <si>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</si>
  <si>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</si>
  <si>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</si>
  <si>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</si>
  <si>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</si>
  <si>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</si>
  <si>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</si>
  <si>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</si>
  <si>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</si>
  <si>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</si>
  <si>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</si>
  <si>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</si>
  <si>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</si>
  <si>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</si>
  <si>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</si>
  <si>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</si>
  <si>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</si>
  <si>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</si>
  <si>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</si>
  <si>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</si>
  <si>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</si>
  <si>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</si>
  <si>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</si>
  <si>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</si>
  <si>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</si>
  <si>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</si>
  <si>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</si>
  <si>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</si>
  <si>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</si>
  <si>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</si>
  <si>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</si>
  <si>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</si>
  <si>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</si>
  <si>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</si>
  <si>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</si>
  <si>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</si>
  <si>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</si>
  <si>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</si>
  <si>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</si>
  <si>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</si>
  <si>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</si>
  <si>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</si>
  <si>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</si>
  <si>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</si>
  <si>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</si>
  <si>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</si>
  <si>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</si>
  <si>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</si>
  <si>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</si>
  <si>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</si>
  <si>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</si>
  <si>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</si>
  <si>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</si>
  <si>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</si>
  <si>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</si>
  <si>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</si>
  <si>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</si>
  <si>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</si>
  <si>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</si>
  <si>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</si>
  <si>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</si>
  <si>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</si>
  <si>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</si>
  <si>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</si>
  <si>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</si>
  <si>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</si>
  <si>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</si>
  <si>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</si>
  <si>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</si>
  <si>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</si>
  <si>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</si>
  <si>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</si>
  <si>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</si>
  <si>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</si>
  <si>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</si>
  <si>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</si>
  <si>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</si>
  <si>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</si>
  <si>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</si>
  <si>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</si>
  <si>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</si>
  <si>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</si>
  <si>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</si>
  <si>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</si>
  <si>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</si>
  <si>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</si>
  <si>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</si>
  <si>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</si>
  <si>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</si>
  <si>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</si>
  <si>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</si>
  <si>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</si>
  <si>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</si>
  <si>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</si>
  <si>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</si>
  <si>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</si>
  <si>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</si>
  <si>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</si>
  <si>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</si>
  <si>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</si>
  <si>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</si>
  <si>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</si>
  <si>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</si>
  <si>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</si>
  <si>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</si>
  <si>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</si>
  <si>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</si>
  <si>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</si>
  <si>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</si>
  <si>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</si>
  <si>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</si>
  <si>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</si>
  <si>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</si>
  <si>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</si>
  <si>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</si>
  <si>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</si>
  <si>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</si>
  <si>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</si>
  <si>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</si>
  <si>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</si>
  <si>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</si>
  <si>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</si>
  <si>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</si>
  <si>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</si>
  <si>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</si>
  <si>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</si>
  <si>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</si>
  <si>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</si>
  <si>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</si>
  <si>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</si>
  <si>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</si>
  <si>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</si>
  <si>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</si>
  <si>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</si>
  <si>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</si>
  <si>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</si>
  <si>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</si>
  <si>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</si>
  <si>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</si>
  <si>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</si>
  <si>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</si>
  <si>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</si>
  <si>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</si>
  <si>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</si>
  <si>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</si>
  <si>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</si>
  <si>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</si>
  <si>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</si>
  <si>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</si>
  <si>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</si>
  <si>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</si>
  <si>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</si>
  <si>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</si>
  <si>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</si>
  <si>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</si>
  <si>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</si>
  <si>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</si>
  <si>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</si>
  <si>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</si>
  <si>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</si>
  <si>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</si>
  <si>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</si>
  <si>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</si>
  <si>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</si>
  <si>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</si>
  <si>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</si>
  <si>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</si>
  <si>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</si>
  <si>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</si>
  <si>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</si>
  <si>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</si>
  <si>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</si>
  <si>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</si>
  <si>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</si>
  <si>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</si>
  <si>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</si>
  <si>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</si>
  <si>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</si>
  <si>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</si>
  <si>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</si>
  <si>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</si>
  <si>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</si>
  <si>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</si>
  <si>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</si>
  <si>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</si>
  <si>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</si>
  <si>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</si>
  <si>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</si>
  <si>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</si>
  <si>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</si>
  <si>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</si>
  <si>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</si>
  <si>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</si>
  <si>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</si>
  <si>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</si>
  <si>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</si>
  <si>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</si>
  <si>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</si>
  <si>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</si>
  <si>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</si>
  <si>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</si>
  <si>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</si>
  <si>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</si>
  <si>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</si>
  <si>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</si>
  <si>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</si>
  <si>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</si>
  <si>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</si>
  <si>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</si>
  <si>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</si>
  <si>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</si>
  <si>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</si>
  <si>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</si>
  <si>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</si>
  <si>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</si>
  <si>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</si>
  <si>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</si>
  <si>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</si>
  <si>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</si>
  <si>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</si>
  <si>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</si>
  <si>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</si>
  <si>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</si>
  <si>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</si>
  <si>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</si>
  <si>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</si>
  <si>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</si>
  <si>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</si>
  <si>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</si>
  <si>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</si>
  <si>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</si>
  <si>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</si>
  <si>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</si>
  <si>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</si>
  <si>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</si>
  <si>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</si>
  <si>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</si>
  <si>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</si>
  <si>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</si>
  <si>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</si>
  <si>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</si>
  <si>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</si>
  <si>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</si>
  <si>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</si>
  <si>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</si>
  <si>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</si>
  <si>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</si>
  <si>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</si>
  <si>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</si>
  <si>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</si>
  <si>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</si>
  <si>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</si>
  <si>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</si>
  <si>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</si>
  <si>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</si>
  <si>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</si>
  <si>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</si>
  <si>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</si>
  <si>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</si>
  <si>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</si>
  <si>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</si>
  <si>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</si>
  <si>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</si>
  <si>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</si>
  <si>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</si>
  <si>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</si>
  <si>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</si>
  <si>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</si>
  <si>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</si>
  <si>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</si>
  <si>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</si>
  <si>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</si>
  <si>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</si>
  <si>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</si>
  <si>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</si>
  <si>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</si>
  <si>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</si>
  <si>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</si>
  <si>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</si>
  <si>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</si>
  <si>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</si>
  <si>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</si>
  <si>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</si>
  <si>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</si>
  <si>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</si>
  <si>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</si>
  <si>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</si>
  <si>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</si>
  <si>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</si>
  <si>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</si>
  <si>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</si>
  <si>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</si>
  <si>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</si>
  <si>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</si>
  <si>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</si>
  <si>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</si>
  <si>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</si>
  <si>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</si>
  <si>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</si>
  <si>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</si>
  <si>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</si>
  <si>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</si>
  <si>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</si>
  <si>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</si>
  <si>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</si>
  <si>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</si>
  <si>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</si>
  <si>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</si>
  <si>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</si>
  <si>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</si>
  <si>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</si>
  <si>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</si>
  <si>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</si>
  <si>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</si>
  <si>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</si>
  <si>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</si>
  <si>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</si>
  <si>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</si>
  <si>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</si>
  <si>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</si>
  <si>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</si>
  <si>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</si>
  <si>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</si>
  <si>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</si>
  <si>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</si>
  <si>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</si>
  <si>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</si>
  <si>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</si>
  <si>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</si>
  <si>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</si>
  <si>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</si>
  <si>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</si>
  <si>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</si>
  <si>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</si>
  <si>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</si>
  <si>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</si>
  <si>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</si>
  <si>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</si>
  <si>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</si>
  <si>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</si>
  <si>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</si>
  <si>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</si>
  <si>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</si>
  <si>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</si>
  <si>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</si>
  <si>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</si>
  <si>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</si>
  <si>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</si>
  <si>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</si>
  <si>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</si>
  <si>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</si>
  <si>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</si>
  <si>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</si>
  <si>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</si>
  <si>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</si>
  <si>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</si>
  <si>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</si>
  <si>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</si>
  <si>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</si>
  <si>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</si>
  <si>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</si>
  <si>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</si>
  <si>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</si>
  <si>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</si>
  <si>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</si>
  <si>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</si>
  <si>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</si>
  <si>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</si>
  <si>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</si>
  <si>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</si>
  <si>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</si>
  <si>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</si>
  <si>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</si>
  <si>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</si>
  <si>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</si>
  <si>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</si>
  <si>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</si>
  <si>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</si>
  <si>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</si>
  <si>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</si>
  <si>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</si>
  <si>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</si>
  <si>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</si>
  <si>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</si>
  <si>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</si>
  <si>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</si>
  <si>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</si>
  <si>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</si>
  <si>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</si>
  <si>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</si>
  <si>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</si>
  <si>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</si>
  <si>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</si>
  <si>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</si>
  <si>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</si>
  <si>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</si>
  <si>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</si>
  <si>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</si>
  <si>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</si>
  <si>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</si>
  <si>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</si>
  <si>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</si>
  <si>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</si>
  <si>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</si>
  <si>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</si>
  <si>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</si>
  <si>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</si>
  <si>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</si>
  <si>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</si>
  <si>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</si>
  <si>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</si>
  <si>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</si>
  <si>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</si>
  <si>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</si>
  <si>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</si>
  <si>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</si>
  <si>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</si>
  <si>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</si>
  <si>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</si>
  <si>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</si>
  <si>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</si>
  <si>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</si>
  <si>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</si>
  <si>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</si>
  <si>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</si>
  <si>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</si>
  <si>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</si>
  <si>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</si>
  <si>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</si>
  <si>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</si>
  <si>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</si>
  <si>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</si>
  <si>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</si>
  <si>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</si>
  <si>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</si>
  <si>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</si>
  <si>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</si>
  <si>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</si>
  <si>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</si>
  <si>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</si>
  <si>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</si>
  <si>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</si>
  <si>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</si>
  <si>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</si>
  <si>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</si>
  <si>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</si>
  <si>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</si>
  <si>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</si>
  <si>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</si>
  <si>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</si>
  <si>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</si>
  <si>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</si>
  <si>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</si>
  <si>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</si>
  <si>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</si>
  <si>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</si>
  <si>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</si>
  <si>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</si>
  <si>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</si>
  <si>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</si>
  <si>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</si>
  <si>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</si>
  <si>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</si>
  <si>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</si>
  <si>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</si>
  <si>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</si>
  <si>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</si>
  <si>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</si>
  <si>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</si>
  <si>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</si>
  <si>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</si>
  <si>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</si>
  <si>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</si>
  <si>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</si>
  <si>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</si>
  <si>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</si>
  <si>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</si>
  <si>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</si>
  <si>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</si>
  <si>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</si>
  <si>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</si>
  <si>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</si>
  <si>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</si>
  <si>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</si>
  <si>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</si>
  <si>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</si>
  <si>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</si>
  <si>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</si>
  <si>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</si>
  <si>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</si>
  <si>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</si>
  <si>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</si>
  <si>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</si>
  <si>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</si>
  <si>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</si>
  <si>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</si>
  <si>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</si>
  <si>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</si>
  <si>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</si>
  <si>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</si>
  <si>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</si>
  <si>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</si>
  <si>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</si>
  <si>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</si>
  <si>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</si>
  <si>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</si>
  <si>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</si>
  <si>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</si>
  <si>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</si>
  <si>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</si>
  <si>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</si>
  <si>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</si>
  <si>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</si>
  <si>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</si>
  <si>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</si>
  <si>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</si>
  <si>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</si>
  <si>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</si>
  <si>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</si>
  <si>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</si>
  <si>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</si>
  <si>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</si>
  <si>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</si>
  <si>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</si>
  <si>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</si>
  <si>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</si>
  <si>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</si>
  <si>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</si>
  <si>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</si>
  <si>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</si>
  <si>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</si>
  <si>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</si>
  <si>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</si>
  <si>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</si>
  <si>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</si>
  <si>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</si>
  <si>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</si>
  <si>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</si>
  <si>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</si>
  <si>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</si>
  <si>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</si>
  <si>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</si>
  <si>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</si>
  <si>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</si>
  <si>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</si>
  <si>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</si>
  <si>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</si>
  <si>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</si>
  <si>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</si>
  <si>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</si>
  <si>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</si>
  <si>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</si>
  <si>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</si>
  <si>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</si>
  <si>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</si>
  <si>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</si>
  <si>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</si>
  <si>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</si>
  <si>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</si>
  <si>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</si>
  <si>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</si>
  <si>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</si>
  <si>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</si>
  <si>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</si>
  <si>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</si>
  <si>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</si>
  <si>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</si>
  <si>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</si>
  <si>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</si>
  <si>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</si>
  <si>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</si>
  <si>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</si>
  <si>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</si>
  <si>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</si>
  <si>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</si>
  <si>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</si>
  <si>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</si>
  <si>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</si>
  <si>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</si>
  <si>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</si>
  <si>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</si>
  <si>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</si>
  <si>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</si>
  <si>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</si>
  <si>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</si>
  <si>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</si>
  <si>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</si>
  <si>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</si>
  <si>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</si>
  <si>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</si>
  <si>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</si>
  <si>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</si>
  <si>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</si>
  <si>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</si>
  <si>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</si>
  <si>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</si>
  <si>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</si>
  <si>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</si>
  <si>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</si>
  <si>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</si>
  <si>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</si>
  <si>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</si>
  <si>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</si>
  <si>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</si>
  <si>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</si>
  <si>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</si>
  <si>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</si>
  <si>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</si>
  <si>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</si>
  <si>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</si>
  <si>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</si>
  <si>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</si>
  <si>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</si>
  <si>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</si>
  <si>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</si>
  <si>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</si>
  <si>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</si>
  <si>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</si>
  <si>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</si>
  <si>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</si>
  <si>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</si>
  <si>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</si>
  <si>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</si>
  <si>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</si>
  <si>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</si>
  <si>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</si>
  <si>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</si>
  <si>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</si>
  <si>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</si>
  <si>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</si>
  <si>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</si>
  <si>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</si>
  <si>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</si>
  <si>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</si>
  <si>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</si>
  <si>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</si>
  <si>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</si>
  <si>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</si>
  <si>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</si>
  <si>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</si>
  <si>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</si>
  <si>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</si>
  <si>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</si>
  <si>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</si>
  <si>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</si>
  <si>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</si>
  <si>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</si>
  <si>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</si>
  <si>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</si>
  <si>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</si>
  <si>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</si>
  <si>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</si>
  <si>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</si>
  <si>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</si>
  <si>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</si>
  <si>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</si>
  <si>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</si>
  <si>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</si>
  <si>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</si>
  <si>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</si>
  <si>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</si>
  <si>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</si>
  <si>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</si>
  <si>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</si>
  <si>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</si>
  <si>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</si>
  <si>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</si>
  <si>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</si>
  <si>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</si>
  <si>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</si>
  <si>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</si>
  <si>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</si>
  <si>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</si>
  <si>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</si>
  <si>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</si>
  <si>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</si>
  <si>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</si>
  <si>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</si>
  <si>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</si>
  <si>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</si>
  <si>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</si>
  <si>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</si>
  <si>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</si>
  <si>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</si>
  <si>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</si>
  <si>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</si>
  <si>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</si>
  <si>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</si>
  <si>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</si>
  <si>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</si>
  <si>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</si>
  <si>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</si>
  <si>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</si>
  <si>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</si>
  <si>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</si>
  <si>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</si>
  <si>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</si>
  <si>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</si>
  <si>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</si>
  <si>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</si>
  <si>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</si>
  <si>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</si>
  <si>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</si>
  <si>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</si>
  <si>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</si>
  <si>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</si>
  <si>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</si>
  <si>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</si>
  <si>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</si>
  <si>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</si>
  <si>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</si>
  <si>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</si>
  <si>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</si>
  <si>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</si>
  <si>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</si>
  <si>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</si>
  <si>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</si>
  <si>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</si>
  <si>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</si>
  <si>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</si>
  <si>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</si>
  <si>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</si>
  <si>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</si>
  <si>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</si>
  <si>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</si>
  <si>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</si>
  <si>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</si>
  <si>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</si>
  <si>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</si>
  <si>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</si>
  <si>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</si>
  <si>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</si>
  <si>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</si>
  <si>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</si>
  <si>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</si>
  <si>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</si>
  <si>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</si>
  <si>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</si>
  <si>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</si>
  <si>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</si>
  <si>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</si>
  <si>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</si>
  <si>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</si>
  <si>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</si>
  <si>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</si>
  <si>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</si>
  <si>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</si>
  <si>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</si>
  <si>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</si>
  <si>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</si>
  <si>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</si>
  <si>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</si>
  <si>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</si>
  <si>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</si>
  <si>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</si>
  <si>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</si>
  <si>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</si>
  <si>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</si>
  <si>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</si>
  <si>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</si>
  <si>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</si>
  <si>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</si>
  <si>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</si>
  <si>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</si>
  <si>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</si>
  <si>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</si>
  <si>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</si>
  <si>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</si>
  <si>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</si>
  <si>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</si>
  <si>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</si>
  <si>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</si>
  <si>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</si>
  <si>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</si>
  <si>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</si>
  <si>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</si>
  <si>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</si>
  <si>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</si>
  <si>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</si>
  <si>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</si>
  <si>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</si>
  <si>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</si>
  <si>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</si>
  <si>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</si>
  <si>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</si>
  <si>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</si>
  <si>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</si>
  <si>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</si>
  <si>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</si>
  <si>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</si>
  <si>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</si>
  <si>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</si>
  <si>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</si>
  <si>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</si>
  <si>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</si>
  <si>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</si>
  <si>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</si>
  <si>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</si>
  <si>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</si>
  <si>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</si>
  <si>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</si>
  <si>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</si>
  <si>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</si>
  <si>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</si>
  <si>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</si>
  <si>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</si>
  <si>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</si>
  <si>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</si>
  <si>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</si>
  <si>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</si>
  <si>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</si>
  <si>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</si>
  <si>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</si>
  <si>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</si>
  <si>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</si>
  <si>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</si>
  <si>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</si>
  <si>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</si>
  <si>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</si>
  <si>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</si>
  <si>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</si>
  <si>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</si>
  <si>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</si>
  <si>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</si>
  <si>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</si>
  <si>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</si>
  <si>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</si>
  <si>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</si>
  <si>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</si>
  <si>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</si>
  <si>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</si>
  <si>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</si>
  <si>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</si>
  <si>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</si>
  <si>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</si>
  <si>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</si>
  <si>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</si>
  <si>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</si>
  <si>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</si>
  <si>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</si>
  <si>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</si>
  <si>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</si>
  <si>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</si>
  <si>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</si>
  <si>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</si>
  <si>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</si>
  <si>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</si>
  <si>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</si>
  <si>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</si>
  <si>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</si>
  <si>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</si>
  <si>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</si>
  <si>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</si>
  <si>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</si>
  <si>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</si>
  <si>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</si>
  <si>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</si>
  <si>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</si>
  <si>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</si>
  <si>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</si>
  <si>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</si>
  <si>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</si>
  <si>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</si>
  <si>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</si>
  <si>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</si>
  <si>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</si>
  <si>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</si>
  <si>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</si>
  <si>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</si>
  <si>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</si>
  <si>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</si>
  <si>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</si>
  <si>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</si>
  <si>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</si>
  <si>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</si>
  <si>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</si>
  <si>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</si>
  <si>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</si>
  <si>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</si>
  <si>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</si>
  <si>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</si>
  <si>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</si>
  <si>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</si>
  <si>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</si>
  <si>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</si>
  <si>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</si>
  <si>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</si>
  <si>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</si>
  <si>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</si>
  <si>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</si>
  <si>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</si>
  <si>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</si>
  <si>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</si>
  <si>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</si>
  <si>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</si>
  <si>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</si>
  <si>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</si>
  <si>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</si>
  <si>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</si>
  <si>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</si>
  <si>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</si>
  <si>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</si>
  <si>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</si>
  <si>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</si>
  <si>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</si>
  <si>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</si>
  <si>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</si>
  <si>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</si>
  <si>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</si>
  <si>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</si>
  <si>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</si>
  <si>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</si>
  <si>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</si>
  <si>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</si>
  <si>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</si>
  <si>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</si>
  <si>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</si>
  <si>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</si>
  <si>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</si>
  <si>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</si>
  <si>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</si>
  <si>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</si>
  <si>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</si>
  <si>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</si>
  <si>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</si>
  <si>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</si>
  <si>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</si>
  <si>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</si>
  <si>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</si>
  <si>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</si>
  <si>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</si>
  <si>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</si>
  <si>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</si>
  <si>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</si>
  <si>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</si>
  <si>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</si>
  <si>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</si>
  <si>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</si>
  <si>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</si>
  <si>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</si>
  <si>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</si>
  <si>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</si>
  <si>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</si>
  <si>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</si>
  <si>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</si>
  <si>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</si>
  <si>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</si>
  <si>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</si>
  <si>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</si>
  <si>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</si>
  <si>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</si>
  <si>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</si>
  <si>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</si>
  <si>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</si>
  <si>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</si>
  <si>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</si>
  <si>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</si>
  <si>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</si>
  <si>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</si>
  <si>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</si>
  <si>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</si>
  <si>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</si>
  <si>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</si>
  <si>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</si>
  <si>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</si>
  <si>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</si>
  <si>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</si>
  <si>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</si>
  <si>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</si>
  <si>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</si>
  <si>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</si>
  <si>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</si>
  <si>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</si>
  <si>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</si>
  <si>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</si>
  <si>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</si>
  <si>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</si>
  <si>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</si>
  <si>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</si>
  <si>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</si>
  <si>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</si>
  <si>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</si>
  <si>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</si>
  <si>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</si>
  <si>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</si>
  <si>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</si>
  <si>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</si>
  <si>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</si>
  <si>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</si>
  <si>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</si>
  <si>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</si>
  <si>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</si>
  <si>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</si>
  <si>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</si>
  <si>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</si>
  <si>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</si>
  <si>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</si>
  <si>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</si>
  <si>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</si>
  <si>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</si>
  <si>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</si>
  <si>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</si>
  <si>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</si>
  <si>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</si>
  <si>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</si>
  <si>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</si>
  <si>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</si>
  <si>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</si>
  <si>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</si>
  <si>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</si>
  <si>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</si>
  <si>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</si>
  <si>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</si>
  <si>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</si>
  <si>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</si>
  <si>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</si>
  <si>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</si>
  <si>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</si>
  <si>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</si>
  <si>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</si>
  <si>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</si>
  <si>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</si>
  <si>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</si>
  <si>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</si>
  <si>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</si>
  <si>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</si>
  <si>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</si>
  <si>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</si>
  <si>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</si>
  <si>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</si>
  <si>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</si>
  <si>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</si>
  <si>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</si>
  <si>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</si>
  <si>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</si>
  <si>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</si>
  <si>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</si>
  <si>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</si>
  <si>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</si>
  <si>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</si>
  <si>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</si>
  <si>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</si>
  <si>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</si>
  <si>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</si>
  <si>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</si>
  <si>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</si>
  <si>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</si>
  <si>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</si>
  <si>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</si>
  <si>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</si>
  <si>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</si>
  <si>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</si>
  <si>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</si>
  <si>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</si>
  <si>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</si>
  <si>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</si>
  <si>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</si>
  <si>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</si>
  <si>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</si>
  <si>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</si>
  <si>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</si>
  <si>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</si>
  <si>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</si>
  <si>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</si>
  <si>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</si>
  <si>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</si>
  <si>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</si>
  <si>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</si>
  <si>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</si>
  <si>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</si>
  <si>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</si>
  <si>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</si>
  <si>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</si>
  <si>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</si>
  <si>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</si>
  <si>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</si>
  <si>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</si>
  <si>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</si>
  <si>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</si>
  <si>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</si>
  <si>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</si>
  <si>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</si>
  <si>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</si>
  <si>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</si>
  <si>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</si>
  <si>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</si>
  <si>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</si>
  <si>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</si>
  <si>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</si>
  <si>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</si>
  <si>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</si>
  <si>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</si>
  <si>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</si>
  <si>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</si>
  <si>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</si>
  <si>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</si>
  <si>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</si>
  <si>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</si>
  <si>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</si>
  <si>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</si>
  <si>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</si>
  <si>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</si>
  <si>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</si>
  <si>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</si>
  <si>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</si>
  <si>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</si>
  <si>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</si>
  <si>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</si>
  <si>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</si>
  <si>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</si>
  <si>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</si>
  <si>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</si>
  <si>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</si>
  <si>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</si>
  <si>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</si>
  <si>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</si>
  <si>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</si>
  <si>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</si>
  <si>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</si>
  <si>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</si>
  <si>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</si>
  <si>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</si>
  <si>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</si>
  <si>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</si>
  <si>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</si>
  <si>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</si>
  <si>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</si>
  <si>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</si>
  <si>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</si>
  <si>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</si>
  <si>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</si>
  <si>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</si>
  <si>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</si>
  <si>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</si>
  <si>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</si>
  <si>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</si>
  <si>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</si>
  <si>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</si>
  <si>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</si>
  <si>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</si>
  <si>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</si>
  <si>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</si>
  <si>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</si>
  <si>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</si>
  <si>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</si>
  <si>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</si>
  <si>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</si>
  <si>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</si>
  <si>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</si>
  <si>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</si>
  <si>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</si>
  <si>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</si>
  <si>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</si>
  <si>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</si>
  <si>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</si>
  <si>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</si>
  <si>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</si>
  <si>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</si>
  <si>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</si>
  <si>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</si>
  <si>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</si>
  <si>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</si>
  <si>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</si>
  <si>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</si>
  <si>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</si>
  <si>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</si>
  <si>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</si>
  <si>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</si>
  <si>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</si>
  <si>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</si>
  <si>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</si>
  <si>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</si>
  <si>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</si>
  <si>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</si>
  <si>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</si>
  <si>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</si>
  <si>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</si>
  <si>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</si>
  <si>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</si>
  <si>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</si>
  <si>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</si>
  <si>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</si>
  <si>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</si>
  <si>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</si>
  <si>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</si>
  <si>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</si>
  <si>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</si>
  <si>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</si>
  <si>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</si>
  <si>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</si>
  <si>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</si>
  <si>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</si>
  <si>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</si>
  <si>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</si>
  <si>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</si>
  <si>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</si>
  <si>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</si>
  <si>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</si>
  <si>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</si>
  <si>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</si>
  <si>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</si>
  <si>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</si>
  <si>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</si>
  <si>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</si>
  <si>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</si>
  <si>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</si>
  <si>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</si>
  <si>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</si>
  <si>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</si>
  <si>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</si>
  <si>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</si>
  <si>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</si>
  <si>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</si>
  <si>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</si>
  <si>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</si>
  <si>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</si>
  <si>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</si>
  <si>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</si>
  <si>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</si>
  <si>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</si>
  <si>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</si>
  <si>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</si>
  <si>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</si>
  <si>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</si>
  <si>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</si>
  <si>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</si>
  <si>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</si>
  <si>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</si>
  <si>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</si>
  <si>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</si>
  <si>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</si>
  <si>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</si>
  <si>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</si>
  <si>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</si>
  <si>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</si>
  <si>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</si>
  <si>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</si>
  <si>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</si>
  <si>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</si>
  <si>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</si>
  <si>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</si>
  <si>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</si>
  <si>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</si>
  <si>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</si>
  <si>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</si>
  <si>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</si>
  <si>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</si>
  <si>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</si>
  <si>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</si>
  <si>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</si>
  <si>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</si>
  <si>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</si>
  <si>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</si>
  <si>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</si>
  <si>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</si>
  <si>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</si>
  <si>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</si>
  <si>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</si>
  <si>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</si>
  <si>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</si>
  <si>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</si>
  <si>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</si>
  <si>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</si>
  <si>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</si>
  <si>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</si>
  <si>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</si>
  <si>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</si>
  <si>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</si>
  <si>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</si>
  <si>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</si>
  <si>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</si>
  <si>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</si>
  <si>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</si>
  <si>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</si>
  <si>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</si>
  <si>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</si>
  <si>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</si>
  <si>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</si>
  <si>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</si>
  <si>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</si>
  <si>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</si>
  <si>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</si>
  <si>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</si>
  <si>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</si>
  <si>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</si>
  <si>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</si>
  <si>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</si>
  <si>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</si>
  <si>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</si>
  <si>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</si>
  <si>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</si>
  <si>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</si>
  <si>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</si>
  <si>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</si>
  <si>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</si>
  <si>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</si>
  <si>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</si>
  <si>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</si>
  <si>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</si>
  <si>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</si>
  <si>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</si>
  <si>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</si>
  <si>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</si>
  <si>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</si>
  <si>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</si>
  <si>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</si>
  <si>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</si>
  <si>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</si>
  <si>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</si>
  <si>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</si>
  <si>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</si>
  <si>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</si>
  <si>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</si>
  <si>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</si>
  <si>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</si>
  <si>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</si>
  <si>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</si>
  <si>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</si>
  <si>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</si>
  <si>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</si>
  <si>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</si>
  <si>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</si>
  <si>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</si>
  <si>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</si>
  <si>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</si>
  <si>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</si>
  <si>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</si>
  <si>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</si>
  <si>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</si>
  <si>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</si>
  <si>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</si>
  <si>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</si>
  <si>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</si>
  <si>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</si>
  <si>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</si>
  <si>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</si>
  <si>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</si>
  <si>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</si>
  <si>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</si>
  <si>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</si>
  <si>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</si>
  <si>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</si>
  <si>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</si>
  <si>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</si>
  <si>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</si>
  <si>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</si>
  <si>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</si>
  <si>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</si>
  <si>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</si>
  <si>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</si>
  <si>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</si>
  <si>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</si>
  <si>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</si>
  <si>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</si>
  <si>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</si>
  <si>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</si>
  <si>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</si>
  <si>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</si>
  <si>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</si>
  <si>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</si>
  <si>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</si>
  <si>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</si>
  <si>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</si>
  <si>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</si>
  <si>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</si>
  <si>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</si>
  <si>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</si>
  <si>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</si>
  <si>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</si>
  <si>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</si>
  <si>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</si>
  <si>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</si>
  <si>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</si>
  <si>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</si>
  <si>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</si>
  <si>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</si>
  <si>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</si>
  <si>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</si>
  <si>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</si>
  <si>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</si>
  <si>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</si>
  <si>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</si>
  <si>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</si>
  <si>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</si>
  <si>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</si>
  <si>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</si>
  <si>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</si>
  <si>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</si>
  <si>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</si>
  <si>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</si>
  <si>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</si>
  <si>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</si>
  <si>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</si>
  <si>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</si>
  <si>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</si>
  <si>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</si>
  <si>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</si>
  <si>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</si>
  <si>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</si>
  <si>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</si>
  <si>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</si>
  <si>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</si>
  <si>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</si>
  <si>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</si>
  <si>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</si>
  <si>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</si>
  <si>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</si>
  <si>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</si>
  <si>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</si>
  <si>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</si>
  <si>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</si>
  <si>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</si>
  <si>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</si>
  <si>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</si>
  <si>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</si>
  <si>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</si>
  <si>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</si>
  <si>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</si>
  <si>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</si>
  <si>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</si>
  <si>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</si>
  <si>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</si>
  <si>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</si>
  <si>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</si>
  <si>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</si>
  <si>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</si>
  <si>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</si>
  <si>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</si>
  <si>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</si>
  <si>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</si>
  <si>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</si>
  <si>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</si>
  <si>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</si>
  <si>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</si>
  <si>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</si>
  <si>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</si>
  <si>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</si>
  <si>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</si>
  <si>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</si>
  <si>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</si>
  <si>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</si>
  <si>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</si>
  <si>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</si>
  <si>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</si>
  <si>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</si>
  <si>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</si>
  <si>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</si>
  <si>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</si>
  <si>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</si>
  <si>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</si>
  <si>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</si>
  <si>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</si>
  <si>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</si>
  <si>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</si>
  <si>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</si>
  <si>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</si>
  <si>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</si>
  <si>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</si>
  <si>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</si>
  <si>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</si>
  <si>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</si>
  <si>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</si>
  <si>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</si>
  <si>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</si>
  <si>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</si>
  <si>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</si>
  <si>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</si>
  <si>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</si>
  <si>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</si>
  <si>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</si>
  <si>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</si>
  <si>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</si>
  <si>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</si>
  <si>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</si>
  <si>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</si>
  <si>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</si>
  <si>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</si>
  <si>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</si>
  <si>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</si>
  <si>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</si>
  <si>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</si>
  <si>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</si>
  <si>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</si>
  <si>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</si>
  <si>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</si>
  <si>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</si>
  <si>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</si>
  <si>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</si>
  <si>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</si>
  <si>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</si>
  <si>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</si>
  <si>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</si>
  <si>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</si>
  <si>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</si>
  <si>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</si>
  <si>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</si>
  <si>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</si>
  <si>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</si>
  <si>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</si>
  <si>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</si>
  <si>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</si>
  <si>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</si>
  <si>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</si>
  <si>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</si>
  <si>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</si>
  <si>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</si>
  <si>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</si>
  <si>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</si>
  <si>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</si>
  <si>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</si>
  <si>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</si>
  <si>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</si>
  <si>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</si>
  <si>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</si>
  <si>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</si>
  <si>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</si>
  <si>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</si>
  <si>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</si>
  <si>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</si>
  <si>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</si>
  <si>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</si>
  <si>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</si>
  <si>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</si>
  <si>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</si>
  <si>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</si>
  <si>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</si>
  <si>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</si>
  <si>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</si>
  <si>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</si>
  <si>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</si>
  <si>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</si>
  <si>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</si>
  <si>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</si>
  <si>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</si>
  <si>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</si>
  <si>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</si>
  <si>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</si>
  <si>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</si>
  <si>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</si>
  <si>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</si>
  <si>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</si>
  <si>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</si>
  <si>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</si>
  <si>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</si>
  <si>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</si>
  <si>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</si>
  <si>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</si>
  <si>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</si>
  <si>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</si>
  <si>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</si>
  <si>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</si>
  <si>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</si>
  <si>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</si>
  <si>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</si>
  <si>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</si>
  <si>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</si>
  <si>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</si>
  <si>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</si>
  <si>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</si>
  <si>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</si>
  <si>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</si>
  <si>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</si>
  <si>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</si>
  <si>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</si>
  <si>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</si>
  <si>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</si>
  <si>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</si>
  <si>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</si>
  <si>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</si>
  <si>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</si>
  <si>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</si>
  <si>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</si>
  <si>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</si>
  <si>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</si>
  <si>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</si>
  <si>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</si>
  <si>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</si>
  <si>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</si>
  <si>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</si>
  <si>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</si>
  <si>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</si>
  <si>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</si>
  <si>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</si>
  <si>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</si>
  <si>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</si>
  <si>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</si>
  <si>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</si>
  <si>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</si>
  <si>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</si>
  <si>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</si>
  <si>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</si>
  <si>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</si>
  <si>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</si>
  <si>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</si>
  <si>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</si>
  <si>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</si>
  <si>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</si>
  <si>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</si>
  <si>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</si>
  <si>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</si>
  <si>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</si>
  <si>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</si>
  <si>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</si>
  <si>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</si>
  <si>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</si>
  <si>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</si>
  <si>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</si>
  <si>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</si>
  <si>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</si>
  <si>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</si>
  <si>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</si>
  <si>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</si>
  <si>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</si>
  <si>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</si>
  <si>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</si>
  <si>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</si>
  <si>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</si>
  <si>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</si>
  <si>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</si>
  <si>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</si>
  <si>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</si>
  <si>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</si>
  <si>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</si>
  <si>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</si>
  <si>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</si>
  <si>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</si>
  <si>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</si>
  <si>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</si>
  <si>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</si>
  <si>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</si>
  <si>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</si>
  <si>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</si>
  <si>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</si>
  <si>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</si>
  <si>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</si>
  <si>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</si>
  <si>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</si>
  <si>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</si>
  <si>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</si>
  <si>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</si>
  <si>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</si>
  <si>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</si>
  <si>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</si>
  <si>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</si>
  <si>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</si>
  <si>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</si>
  <si>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</si>
  <si>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</si>
  <si>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</si>
  <si>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</si>
  <si>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</si>
  <si>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</si>
  <si>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</si>
  <si>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</si>
  <si>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</si>
  <si>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</si>
  <si>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</si>
  <si>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</si>
  <si>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</si>
  <si>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</si>
  <si>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</si>
  <si>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</si>
  <si>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</si>
  <si>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</si>
  <si>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</si>
  <si>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</si>
  <si>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</si>
  <si>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</si>
  <si>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</si>
  <si>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</si>
  <si>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</si>
  <si>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</si>
  <si>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</si>
  <si>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</si>
  <si>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</si>
  <si>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</si>
  <si>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</si>
  <si>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</si>
  <si>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</si>
  <si>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</si>
  <si>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</si>
  <si>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</si>
  <si>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</si>
  <si>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</si>
  <si>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</si>
  <si>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</si>
  <si>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</si>
  <si>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</si>
  <si>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</si>
  <si>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</si>
  <si>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</si>
  <si>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</si>
  <si>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</si>
  <si>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</si>
  <si>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</si>
  <si>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</si>
  <si>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</si>
  <si>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</si>
  <si>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</si>
  <si>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</si>
  <si>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</si>
  <si>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</si>
  <si>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</si>
  <si>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</si>
  <si>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</si>
  <si>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</si>
  <si>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</si>
  <si>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</si>
  <si>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</si>
  <si>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</si>
  <si>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</si>
  <si>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</si>
  <si>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</si>
  <si>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</si>
  <si>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</si>
  <si>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</si>
  <si>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</si>
  <si>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</si>
  <si>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</si>
  <si>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</si>
  <si>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</si>
  <si>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</si>
  <si>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</si>
  <si>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</si>
  <si>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</si>
  <si>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</si>
  <si>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</si>
  <si>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</si>
  <si>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</si>
  <si>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</si>
  <si>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</si>
  <si>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</si>
  <si>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</si>
  <si>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</si>
  <si>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</si>
  <si>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</si>
  <si>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</si>
  <si>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</si>
  <si>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</si>
  <si>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</si>
  <si>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</si>
  <si>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</si>
  <si>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</si>
  <si>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</si>
  <si>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</si>
  <si>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</si>
  <si>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</si>
  <si>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</si>
  <si>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</si>
  <si>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</si>
  <si>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</si>
  <si>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</si>
  <si>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</si>
  <si>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</si>
  <si>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</si>
  <si>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</si>
  <si>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</si>
  <si>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</si>
  <si>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</si>
  <si>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</si>
  <si>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</si>
  <si>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</si>
  <si>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</si>
  <si>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</si>
  <si>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</si>
  <si>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</si>
  <si>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</si>
  <si>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</si>
  <si>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</si>
  <si>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</si>
  <si>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</si>
  <si>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</si>
  <si>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</si>
  <si>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</si>
  <si>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</si>
  <si>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</si>
  <si>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</si>
  <si>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</si>
  <si>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</si>
  <si>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</si>
  <si>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</si>
  <si>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</si>
  <si>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</si>
  <si>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</si>
  <si>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</si>
  <si>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</si>
  <si>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</si>
  <si>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</si>
  <si>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</si>
  <si>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</si>
  <si>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</si>
  <si>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</si>
  <si>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</si>
  <si>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</si>
  <si>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</si>
  <si>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</si>
  <si>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</si>
  <si>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</si>
  <si>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</si>
  <si>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</si>
  <si>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</si>
  <si>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</si>
  <si>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</si>
  <si>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</si>
  <si>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</si>
  <si>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</si>
  <si>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</si>
  <si>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</si>
  <si>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</si>
  <si>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</si>
  <si>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</si>
  <si>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</si>
  <si>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</si>
  <si>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</si>
  <si>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</si>
  <si>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</si>
  <si>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</si>
  <si>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</si>
  <si>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</si>
  <si>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</si>
  <si>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</si>
  <si>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</si>
  <si>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</si>
  <si>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</si>
  <si>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</si>
  <si>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</si>
  <si>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</si>
  <si>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</si>
  <si>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</si>
  <si>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</si>
  <si>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</si>
  <si>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</si>
  <si>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</si>
  <si>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</si>
  <si>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</si>
  <si>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</si>
  <si>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</si>
  <si>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</si>
  <si>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</si>
  <si>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</si>
  <si>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</si>
  <si>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</si>
  <si>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</si>
  <si>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</si>
  <si>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</si>
  <si>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</si>
  <si>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</si>
  <si>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</si>
  <si>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</si>
  <si>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</si>
  <si>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</si>
  <si>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</si>
  <si>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</si>
  <si>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</si>
  <si>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</si>
  <si>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</si>
  <si>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</si>
  <si>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</si>
  <si>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</si>
  <si>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</si>
  <si>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</si>
  <si>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</si>
  <si>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</si>
  <si>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</si>
  <si>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</si>
  <si>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</si>
  <si>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</si>
  <si>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</si>
  <si>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</si>
  <si>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</si>
  <si>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</si>
  <si>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</si>
  <si>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</si>
  <si>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</si>
  <si>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</si>
  <si>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</si>
  <si>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</si>
  <si>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</si>
  <si>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</si>
  <si>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</si>
  <si>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</si>
  <si>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</si>
  <si>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</si>
  <si>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</si>
  <si>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</si>
  <si>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</si>
  <si>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</si>
  <si>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</si>
  <si>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</si>
  <si>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</si>
  <si>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</si>
  <si>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</si>
  <si>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</si>
  <si>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</si>
  <si>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</si>
  <si>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</si>
  <si>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</si>
  <si>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</si>
  <si>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</si>
  <si>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</si>
  <si>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</si>
  <si>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</si>
  <si>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</si>
  <si>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</si>
  <si>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</si>
  <si>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</si>
  <si>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</si>
  <si>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</si>
  <si>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</si>
  <si>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</si>
  <si>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</si>
  <si>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</si>
  <si>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</si>
  <si>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</si>
  <si>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</si>
  <si>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</si>
  <si>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</si>
  <si>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</si>
  <si>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</si>
  <si>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</si>
  <si>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</si>
  <si>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</si>
  <si>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</si>
  <si>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</si>
  <si>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</si>
  <si>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</si>
  <si>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</si>
  <si>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</si>
  <si>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</si>
  <si>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</si>
  <si>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</si>
  <si>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</si>
  <si>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</si>
  <si>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</si>
  <si>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</si>
  <si>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</si>
  <si>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</si>
  <si>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</si>
  <si>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</si>
  <si>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</si>
  <si>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</si>
  <si>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</si>
  <si>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</si>
  <si>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</si>
  <si>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</si>
  <si>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</si>
  <si>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</si>
  <si>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</si>
  <si>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</si>
  <si>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</si>
  <si>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</si>
  <si>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</si>
  <si>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</si>
  <si>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</si>
  <si>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</si>
  <si>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</si>
  <si>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</si>
  <si>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</si>
  <si>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</si>
  <si>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</si>
  <si>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</si>
  <si>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</si>
  <si>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</si>
  <si>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</si>
  <si>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</si>
  <si>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</si>
  <si>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</si>
  <si>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</si>
  <si>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</si>
  <si>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</si>
  <si>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</si>
  <si>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</si>
  <si>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</si>
  <si>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</si>
  <si>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</si>
  <si>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</si>
  <si>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</si>
  <si>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</si>
  <si>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</si>
  <si>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</si>
  <si>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</si>
  <si>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</si>
  <si>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</si>
  <si>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</si>
  <si>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</si>
  <si>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</si>
  <si>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</si>
  <si>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</si>
  <si>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</si>
  <si>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</si>
  <si>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</si>
  <si>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</si>
  <si>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</si>
  <si>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</si>
  <si>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</si>
  <si>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</si>
  <si>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</si>
  <si>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</si>
  <si>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</si>
  <si>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</si>
  <si>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</si>
  <si>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</si>
  <si>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</si>
  <si>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</si>
  <si>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</si>
  <si>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</si>
  <si>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</si>
  <si>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</si>
  <si>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</si>
  <si>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</si>
  <si>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</si>
  <si>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</si>
  <si>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</si>
  <si>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</si>
  <si>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</si>
  <si>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</si>
  <si>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</si>
  <si>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</si>
  <si>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</si>
  <si>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</si>
  <si>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</si>
  <si>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</si>
  <si>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</si>
  <si>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</si>
  <si>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</si>
  <si>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</si>
  <si>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</si>
  <si>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</si>
  <si>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</si>
  <si>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</si>
  <si>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</si>
  <si>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</si>
  <si>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</si>
  <si>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</si>
  <si>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</si>
  <si>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</si>
  <si>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</si>
  <si>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</si>
  <si>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</si>
  <si>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</si>
  <si>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</si>
  <si>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</si>
  <si>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</si>
  <si>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</si>
  <si>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</si>
  <si>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</si>
  <si>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</si>
  <si>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</si>
  <si>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</si>
  <si>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</si>
  <si>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</si>
  <si>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</si>
  <si>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</si>
  <si>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</si>
  <si>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</si>
  <si>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</si>
  <si>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</si>
  <si>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</si>
  <si>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</si>
  <si>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</si>
  <si>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</si>
  <si>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</si>
  <si>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</si>
  <si>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</si>
  <si>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</si>
  <si>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</si>
  <si>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</si>
  <si>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</si>
  <si>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</si>
  <si>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</si>
  <si>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</si>
  <si>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</si>
  <si>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</si>
  <si>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</si>
  <si>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</si>
  <si>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</si>
  <si>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</si>
  <si>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</si>
  <si>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</si>
  <si>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</si>
  <si>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</si>
  <si>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</si>
  <si>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</si>
  <si>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</si>
  <si>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</si>
  <si>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</si>
  <si>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</si>
  <si>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</si>
  <si>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</si>
  <si>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</si>
  <si>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</si>
  <si>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</si>
  <si>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</si>
  <si>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</si>
  <si>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</si>
  <si>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</si>
  <si>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</si>
  <si>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</si>
  <si>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</si>
  <si>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</si>
  <si>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</si>
  <si>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</si>
  <si>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</si>
  <si>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</si>
  <si>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</si>
  <si>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</si>
  <si>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</si>
  <si>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</si>
  <si>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</si>
  <si>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</si>
  <si>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</si>
  <si>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</si>
  <si>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</si>
  <si>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</si>
  <si>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</si>
  <si>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</si>
  <si>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</si>
  <si>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</si>
  <si>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</si>
  <si>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</si>
  <si>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</si>
  <si>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</si>
  <si>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</si>
  <si>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</si>
  <si>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</si>
  <si>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</si>
  <si>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</si>
  <si>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</si>
  <si>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</si>
  <si>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</si>
  <si>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</si>
  <si>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</si>
  <si>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</si>
  <si>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</si>
  <si>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</si>
  <si>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</si>
  <si>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</si>
  <si>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</si>
  <si>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</si>
  <si>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</si>
  <si>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</si>
  <si>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</si>
  <si>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</si>
  <si>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</si>
  <si>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</si>
  <si>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</si>
  <si>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</si>
  <si>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</si>
  <si>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</si>
  <si>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</si>
  <si>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</si>
  <si>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</si>
  <si>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</si>
  <si>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</si>
  <si>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</si>
  <si>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</si>
  <si>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</si>
  <si>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</si>
  <si>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</si>
  <si>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</si>
  <si>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</si>
  <si>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</si>
  <si>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</si>
  <si>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</si>
  <si>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</si>
  <si>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</si>
  <si>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</si>
  <si>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</si>
  <si>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</si>
  <si>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</si>
  <si>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</si>
  <si>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</si>
  <si>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</si>
  <si>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</si>
  <si>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</si>
  <si>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</si>
  <si>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</si>
  <si>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</si>
  <si>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</si>
  <si>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</si>
  <si>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</si>
  <si>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</si>
  <si>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</si>
  <si>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</si>
  <si>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</si>
  <si>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</si>
  <si>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</si>
  <si>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</si>
  <si>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</si>
  <si>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</si>
  <si>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</si>
  <si>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</si>
  <si>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</si>
  <si>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</si>
  <si>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</si>
  <si>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</si>
  <si>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</si>
  <si>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</si>
  <si>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</si>
  <si>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</si>
  <si>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</si>
  <si>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</si>
  <si>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</si>
  <si>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</si>
  <si>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</si>
  <si>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</si>
  <si>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</si>
  <si>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</si>
  <si>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</si>
  <si>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</si>
  <si>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</si>
  <si>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</si>
  <si>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</si>
  <si>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</si>
  <si>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</si>
  <si>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</si>
  <si>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</si>
  <si>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</si>
  <si>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</si>
  <si>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</si>
  <si>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</si>
  <si>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</si>
  <si>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</si>
  <si>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</si>
  <si>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</si>
  <si>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</si>
  <si>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</si>
  <si>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</si>
  <si>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</si>
  <si>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</si>
  <si>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</si>
  <si>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</si>
  <si>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</si>
  <si>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</si>
  <si>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</si>
  <si>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</si>
  <si>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</si>
  <si>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</si>
  <si>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</si>
  <si>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</si>
  <si>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</si>
  <si>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</si>
  <si>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</si>
  <si>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</si>
  <si>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</si>
  <si>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</si>
  <si>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</si>
  <si>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</si>
  <si>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</si>
  <si>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</si>
  <si>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</si>
  <si>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</si>
  <si>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</si>
  <si>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</si>
  <si>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</si>
  <si>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</si>
  <si>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</si>
  <si>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</si>
  <si>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</si>
  <si>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</si>
  <si>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</si>
  <si>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</si>
  <si>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</si>
  <si>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</si>
  <si>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</si>
  <si>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</si>
  <si>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</si>
  <si>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</si>
  <si>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</si>
  <si>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</si>
  <si>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</si>
  <si>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</si>
  <si>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</si>
  <si>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</si>
  <si>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</si>
  <si>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</si>
  <si>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</si>
  <si>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</si>
  <si>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</si>
  <si>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</si>
  <si>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</si>
  <si>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</si>
  <si>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</si>
  <si>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</si>
  <si>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</si>
  <si>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</si>
  <si>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</si>
  <si>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</si>
  <si>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</si>
  <si>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</si>
  <si>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</si>
  <si>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</si>
  <si>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</si>
  <si>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</si>
  <si>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</si>
  <si>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</si>
  <si>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</si>
  <si>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</si>
  <si>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</si>
  <si>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</si>
  <si>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</si>
  <si>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</si>
  <si>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</si>
  <si>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</si>
  <si>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</si>
  <si>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</si>
  <si>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</si>
  <si>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</si>
  <si>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</si>
  <si>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</si>
  <si>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</si>
  <si>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</si>
  <si>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</si>
  <si>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</si>
  <si>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</si>
  <si>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</si>
  <si>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</si>
  <si>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</si>
  <si>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</si>
  <si>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</si>
  <si>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</si>
  <si>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</si>
  <si>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</si>
  <si>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</si>
  <si>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</si>
  <si>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</si>
  <si>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</si>
  <si>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</si>
  <si>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</si>
  <si>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</si>
  <si>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</si>
  <si>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</si>
  <si>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</si>
  <si>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</si>
  <si>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</si>
  <si>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</si>
  <si>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</si>
  <si>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</si>
  <si>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</si>
  <si>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</si>
  <si>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</si>
  <si>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</si>
  <si>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</si>
  <si>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</si>
  <si>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</si>
  <si>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</si>
  <si>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</si>
  <si>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</si>
  <si>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</si>
  <si>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</si>
  <si>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</si>
  <si>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</si>
  <si>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</si>
  <si>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</si>
  <si>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</si>
  <si>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</si>
  <si>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</si>
  <si>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</si>
  <si>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</si>
  <si>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</si>
  <si>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</si>
  <si>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</si>
  <si>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</si>
  <si>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</si>
  <si>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</si>
  <si>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</si>
  <si>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</si>
  <si>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</si>
  <si>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</si>
  <si>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</si>
  <si>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</si>
  <si>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</si>
  <si>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</si>
  <si>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</si>
  <si>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</si>
  <si>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</si>
  <si>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</si>
  <si>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</si>
  <si>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</si>
  <si>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</si>
  <si>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</si>
  <si>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</si>
  <si>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</si>
  <si>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</si>
  <si>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</si>
  <si>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</si>
  <si>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</si>
  <si>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</si>
  <si>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</si>
  <si>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</si>
  <si>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</si>
  <si>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</si>
  <si>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</si>
  <si>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</si>
  <si>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</si>
  <si>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</si>
  <si>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</si>
  <si>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</si>
  <si>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</si>
  <si>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</si>
  <si>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</si>
  <si>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</si>
  <si>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</si>
  <si>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</si>
  <si>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</si>
  <si>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</si>
  <si>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</si>
  <si>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</si>
  <si>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</si>
  <si>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</si>
  <si>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</si>
  <si>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</si>
  <si>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</si>
  <si>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</si>
  <si>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</si>
  <si>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</si>
  <si>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</si>
  <si>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</si>
  <si>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</si>
  <si>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</si>
  <si>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</si>
  <si>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</si>
  <si>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</si>
  <si>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</si>
  <si>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</si>
  <si>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</si>
  <si>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</si>
  <si>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</si>
  <si>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</si>
  <si>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</si>
  <si>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</si>
  <si>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</si>
  <si>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</si>
  <si>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</si>
  <si>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</si>
  <si>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</si>
  <si>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</si>
  <si>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</si>
  <si>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</si>
  <si>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</si>
  <si>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</si>
  <si>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</si>
  <si>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</si>
  <si>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</si>
  <si>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</si>
  <si>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</si>
  <si>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</si>
  <si>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</si>
  <si>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</si>
  <si>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</si>
  <si>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</si>
  <si>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</si>
  <si>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</si>
  <si>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</si>
  <si>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</si>
  <si>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</si>
  <si>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</si>
  <si>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</si>
  <si>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</si>
  <si>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</si>
  <si>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</si>
  <si>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</si>
  <si>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</si>
  <si>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</si>
  <si>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</si>
  <si>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</si>
  <si>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</si>
  <si>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</si>
  <si>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</si>
  <si>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</si>
  <si>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</si>
  <si>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</si>
  <si>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</si>
  <si>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</si>
  <si>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</si>
  <si>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</si>
  <si>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</si>
  <si>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</si>
  <si>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</si>
  <si>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</si>
  <si>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</si>
  <si>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</si>
  <si>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</si>
  <si>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</si>
  <si>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</si>
  <si>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</si>
  <si>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</si>
  <si>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</si>
  <si>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</si>
  <si>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</si>
  <si>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</si>
  <si>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</si>
  <si>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</si>
  <si>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</si>
  <si>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</si>
  <si>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</si>
  <si>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</si>
  <si>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</si>
  <si>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</si>
  <si>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</si>
  <si>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</si>
  <si>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</si>
  <si>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</si>
  <si>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</si>
  <si>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</si>
  <si>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</si>
  <si>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</si>
  <si>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</si>
  <si>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</si>
  <si>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</si>
  <si>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</si>
  <si>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</si>
  <si>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</si>
  <si>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</si>
  <si>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</si>
  <si>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</si>
  <si>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</si>
  <si>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</si>
  <si>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</si>
  <si>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</si>
  <si>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</si>
  <si>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</si>
  <si>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</si>
  <si>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</si>
  <si>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</si>
  <si>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</si>
  <si>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</si>
  <si>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</si>
  <si>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</si>
  <si>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</si>
  <si>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</si>
  <si>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</si>
  <si>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</si>
  <si>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</si>
  <si>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</si>
  <si>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</si>
  <si>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</si>
  <si>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</si>
  <si>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</si>
  <si>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</si>
  <si>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</si>
  <si>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</si>
  <si>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</si>
  <si>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</si>
  <si>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</si>
  <si>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</si>
  <si>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</si>
  <si>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</si>
  <si>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</si>
  <si>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</si>
  <si>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</si>
  <si>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</si>
  <si>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</si>
  <si>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</si>
  <si>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</si>
  <si>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</si>
  <si>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</si>
  <si>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</si>
  <si>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</si>
  <si>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</si>
  <si>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</si>
  <si>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</si>
  <si>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</si>
  <si>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</si>
  <si>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</si>
  <si>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</si>
  <si>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</si>
  <si>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</si>
  <si>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</si>
  <si>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</si>
  <si>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</si>
  <si>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</si>
  <si>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</si>
  <si>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</si>
  <si>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</si>
  <si>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</si>
  <si>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</si>
  <si>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</si>
  <si>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</si>
  <si>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</si>
  <si>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</si>
  <si>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</si>
  <si>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</si>
  <si>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</si>
  <si>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</si>
  <si>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</si>
  <si>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</si>
  <si>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</si>
  <si>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</si>
  <si>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</si>
  <si>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</si>
  <si>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</si>
  <si>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</si>
  <si>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</si>
  <si>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</si>
  <si>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</si>
  <si>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</si>
  <si>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</si>
  <si>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</si>
  <si>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</si>
  <si>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</si>
  <si>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</si>
  <si>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</si>
  <si>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</si>
  <si>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</si>
  <si>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</si>
  <si>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</si>
  <si>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</si>
  <si>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</si>
  <si>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</si>
  <si>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</si>
  <si>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</si>
  <si>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</si>
  <si>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</si>
  <si>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</si>
  <si>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</si>
  <si>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</si>
  <si>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</si>
  <si>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</si>
  <si>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</si>
  <si>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</si>
  <si>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</si>
  <si>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</si>
  <si>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</si>
  <si>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</si>
  <si>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</si>
  <si>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</si>
  <si>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</si>
  <si>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</si>
  <si>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</si>
  <si>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</si>
  <si>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</si>
  <si>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</si>
  <si>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</si>
  <si>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</si>
  <si>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</si>
  <si>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</si>
  <si>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</si>
  <si>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</si>
  <si>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</si>
  <si>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</si>
  <si>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</si>
  <si>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</si>
  <si>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</si>
  <si>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</si>
  <si>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</si>
  <si>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</si>
  <si>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</si>
  <si>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</si>
  <si>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</si>
  <si>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</si>
  <si>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</si>
  <si>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</si>
  <si>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</si>
  <si>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</si>
  <si>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</si>
  <si>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</si>
  <si>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</si>
  <si>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</si>
  <si>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</si>
  <si>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</si>
  <si>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</si>
  <si>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</si>
  <si>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</si>
  <si>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</si>
  <si>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</si>
  <si>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</si>
  <si>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</si>
  <si>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</si>
  <si>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</si>
  <si>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</si>
  <si>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</si>
  <si>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</si>
  <si>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</si>
  <si>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</si>
  <si>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</si>
  <si>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</si>
  <si>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</si>
  <si>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</si>
  <si>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</si>
  <si>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</si>
  <si>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</si>
  <si>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</si>
  <si>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</si>
  <si>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</si>
  <si>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</si>
  <si>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</si>
  <si>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</si>
  <si>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</si>
  <si>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</si>
  <si>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</si>
  <si>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</si>
  <si>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</si>
  <si>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</si>
  <si>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</si>
  <si>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</si>
  <si>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</si>
  <si>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</si>
  <si>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</si>
  <si>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</si>
  <si>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</si>
  <si>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</si>
  <si>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</si>
  <si>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</si>
  <si>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</si>
  <si>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</si>
  <si>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</si>
  <si>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</si>
  <si>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</si>
  <si>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</si>
  <si>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</si>
  <si>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</si>
  <si>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</si>
  <si>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</si>
  <si>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</si>
  <si>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</si>
  <si>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</si>
  <si>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</si>
  <si>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</si>
  <si>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</si>
  <si>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</si>
  <si>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</si>
  <si>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</si>
  <si>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</si>
  <si>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</si>
  <si>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</si>
  <si>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</si>
  <si>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</si>
  <si>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</si>
  <si>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</si>
  <si>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</si>
  <si>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</si>
  <si>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</si>
  <si>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</si>
  <si>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</si>
  <si>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</si>
  <si>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</si>
  <si>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</si>
  <si>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</si>
  <si>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</si>
  <si>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</si>
  <si>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</si>
  <si>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</si>
  <si>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</si>
  <si>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</si>
  <si>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</si>
  <si>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</si>
  <si>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</si>
  <si>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</si>
  <si>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</si>
  <si>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</si>
  <si>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</si>
  <si>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</si>
  <si>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</si>
  <si>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</si>
  <si>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</si>
  <si>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</si>
  <si>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</si>
  <si>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</si>
  <si>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</si>
  <si>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</si>
  <si>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</si>
  <si>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</si>
  <si>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</si>
  <si>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</si>
  <si>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</si>
  <si>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</si>
  <si>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</si>
  <si>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</si>
  <si>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</si>
  <si>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</si>
  <si>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</si>
  <si>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</si>
  <si>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</si>
  <si>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</si>
  <si>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</si>
  <si>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</si>
  <si>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</si>
  <si>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</si>
  <si>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</si>
  <si>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</si>
  <si>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</si>
  <si>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</si>
  <si>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</si>
  <si>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</si>
  <si>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</si>
  <si>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</si>
  <si>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</si>
  <si>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</si>
  <si>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</si>
  <si>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</si>
  <si>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</si>
  <si>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</si>
  <si>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</si>
  <si>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</si>
  <si>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</si>
  <si>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</si>
  <si>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</si>
  <si>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</si>
  <si>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</si>
  <si>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</si>
  <si>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</si>
  <si>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</si>
  <si>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</si>
  <si>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</si>
  <si>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</si>
  <si>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</si>
  <si>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</si>
  <si>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</si>
  <si>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</si>
  <si>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</si>
  <si>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</si>
  <si>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</si>
  <si>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</si>
  <si>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</si>
  <si>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</si>
  <si>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</si>
  <si>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</si>
  <si>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</si>
  <si>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</si>
  <si>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</si>
  <si>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</si>
  <si>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</si>
  <si>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</si>
  <si>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</si>
  <si>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</si>
  <si>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</si>
  <si>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</si>
  <si>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</si>
  <si>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</si>
  <si>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</si>
  <si>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</si>
  <si>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</si>
  <si>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</si>
  <si>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</si>
  <si>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</si>
  <si>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</si>
  <si>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</si>
  <si>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</si>
  <si>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</si>
  <si>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</si>
  <si>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</si>
  <si>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</si>
  <si>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</si>
  <si>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</si>
  <si>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</si>
  <si>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</si>
  <si>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</si>
  <si>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</si>
  <si>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</si>
  <si>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</si>
  <si>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</si>
  <si>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</si>
  <si>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</si>
  <si>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</si>
  <si>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</si>
  <si>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</si>
  <si>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</si>
  <si>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</si>
  <si>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</si>
  <si>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</si>
  <si>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</si>
  <si>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</si>
  <si>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</si>
  <si>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</si>
  <si>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</si>
  <si>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</si>
  <si>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</si>
  <si>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</si>
  <si>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</si>
  <si>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</si>
  <si>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</si>
  <si>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</si>
  <si>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</si>
  <si>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</si>
  <si>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</si>
  <si>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</si>
  <si>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</si>
  <si>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</si>
  <si>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</si>
  <si>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</si>
  <si>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</si>
  <si>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</si>
  <si>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</si>
  <si>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</si>
  <si>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</si>
  <si>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</si>
  <si>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</si>
  <si>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</si>
  <si>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</si>
  <si>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</si>
  <si>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</si>
  <si>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</si>
  <si>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</si>
  <si>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</si>
  <si>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</si>
  <si>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</si>
  <si>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</si>
  <si>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</si>
  <si>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</si>
  <si>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</si>
  <si>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</si>
  <si>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</si>
  <si>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</si>
  <si>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</si>
  <si>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</si>
  <si>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</si>
  <si>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</si>
  <si>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</si>
  <si>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</si>
  <si>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</si>
  <si>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</si>
  <si>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</si>
  <si>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</si>
  <si>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</si>
  <si>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</si>
  <si>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</si>
  <si>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</si>
  <si>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</si>
  <si>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</si>
  <si>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</si>
  <si>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</si>
  <si>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</si>
  <si>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</si>
  <si>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</si>
  <si>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</si>
  <si>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</si>
  <si>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</si>
  <si>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</si>
  <si>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</si>
  <si>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</si>
  <si>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</si>
  <si>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</si>
  <si>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</si>
  <si>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</si>
  <si>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</si>
  <si>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</si>
  <si>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</si>
  <si>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</si>
  <si>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</si>
  <si>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</si>
  <si>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</si>
  <si>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</si>
  <si>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</si>
  <si>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</si>
  <si>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</si>
  <si>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</si>
  <si>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</si>
  <si>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</si>
  <si>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</si>
  <si>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</si>
  <si>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</si>
  <si>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</si>
  <si>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</si>
  <si>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</si>
  <si>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</si>
  <si>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</si>
  <si>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</si>
  <si>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</si>
  <si>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</si>
  <si>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</si>
  <si>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</si>
  <si>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</si>
  <si>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</si>
  <si>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</si>
  <si>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</si>
  <si>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</si>
  <si>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</si>
  <si>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</si>
  <si>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</si>
  <si>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</si>
  <si>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</si>
  <si>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</si>
  <si>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</si>
  <si>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</si>
  <si>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</si>
  <si>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</si>
  <si>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</si>
  <si>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</si>
  <si>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</si>
  <si>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</si>
  <si>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</si>
  <si>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</si>
  <si>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</si>
  <si>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</si>
  <si>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</si>
  <si>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</si>
  <si>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</si>
  <si>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</si>
  <si>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</si>
  <si>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</si>
  <si>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</si>
  <si>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</si>
  <si>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</si>
  <si>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</si>
  <si>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</si>
  <si>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</si>
  <si>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</si>
  <si>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</si>
  <si>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</si>
  <si>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</si>
  <si>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</si>
  <si>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</si>
  <si>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</si>
  <si>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</si>
  <si>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</si>
  <si>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</si>
  <si>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</si>
  <si>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</si>
  <si>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</si>
  <si>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</si>
  <si>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</si>
  <si>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</si>
  <si>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</si>
  <si>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</si>
  <si>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</si>
  <si>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</si>
  <si>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</si>
  <si>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</si>
  <si>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</si>
  <si>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</si>
  <si>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</si>
  <si>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</si>
  <si>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</si>
  <si>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</si>
  <si>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</si>
  <si>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</si>
  <si>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</si>
  <si>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</si>
  <si>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</si>
  <si>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</si>
  <si>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</si>
  <si>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</si>
  <si>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</si>
  <si>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</si>
  <si>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</si>
  <si>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</si>
  <si>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</si>
  <si>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</si>
  <si>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</si>
  <si>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</si>
  <si>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</si>
  <si>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</si>
  <si>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</si>
  <si>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</si>
  <si>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</si>
  <si>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</si>
  <si>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</si>
  <si>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</si>
  <si>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</si>
  <si>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</si>
  <si>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</si>
  <si>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</si>
  <si>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</si>
  <si>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</si>
  <si>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</si>
  <si>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</si>
  <si>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</si>
  <si>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</si>
  <si>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</si>
  <si>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</si>
  <si>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</si>
  <si>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</si>
  <si>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</si>
  <si>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</si>
  <si>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</si>
  <si>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</si>
  <si>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</si>
  <si>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</si>
  <si>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</si>
  <si>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</si>
  <si>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</si>
  <si>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</si>
  <si>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</si>
  <si>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</si>
  <si>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</si>
  <si>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</si>
  <si>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</si>
  <si>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</si>
  <si>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</si>
  <si>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</si>
  <si>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</si>
  <si>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</si>
  <si>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</si>
  <si>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</si>
  <si>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</si>
  <si>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</si>
  <si>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</si>
  <si>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</si>
  <si>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</si>
  <si>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</si>
  <si>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</si>
  <si>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</si>
  <si>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</si>
  <si>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</si>
  <si>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</si>
  <si>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</si>
  <si>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</si>
  <si>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</si>
  <si>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</si>
  <si>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</si>
  <si>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</si>
  <si>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</si>
  <si>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</si>
  <si>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</si>
  <si>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</si>
  <si>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</si>
  <si>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</si>
  <si>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</si>
  <si>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</si>
  <si>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</si>
  <si>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</si>
  <si>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</si>
  <si>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</si>
  <si>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</si>
  <si>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</si>
  <si>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</si>
  <si>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</si>
  <si>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</si>
  <si>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</si>
  <si>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</si>
  <si>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</si>
  <si>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</si>
  <si>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</si>
  <si>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</si>
  <si>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</si>
  <si>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</si>
  <si>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</si>
  <si>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</si>
  <si>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</si>
  <si>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</si>
  <si>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</si>
  <si>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</si>
  <si>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</si>
  <si>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</si>
  <si>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</si>
  <si>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</si>
  <si>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</si>
  <si>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</si>
  <si>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</si>
  <si>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</si>
  <si>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</si>
  <si>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</si>
  <si>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</si>
  <si>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</si>
  <si>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</si>
  <si>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</si>
  <si>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</si>
  <si>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</si>
  <si>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</si>
  <si>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</si>
  <si>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</si>
  <si>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</si>
  <si>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</si>
  <si>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</si>
  <si>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</si>
  <si>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</si>
  <si>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</si>
  <si>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</si>
  <si>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</si>
  <si>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</si>
  <si>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</si>
  <si>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</si>
  <si>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</si>
  <si>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</si>
  <si>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</si>
  <si>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</si>
  <si>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</si>
  <si>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</si>
  <si>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</si>
  <si>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</si>
  <si>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</si>
  <si>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</si>
  <si>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</si>
  <si>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</si>
  <si>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</si>
  <si>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</si>
  <si>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</si>
  <si>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</si>
  <si>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</si>
  <si>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</si>
  <si>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</si>
  <si>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</si>
  <si>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</si>
  <si>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</si>
  <si>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</si>
  <si>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</si>
  <si>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</si>
  <si>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</si>
  <si>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</si>
  <si>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</si>
  <si>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</si>
  <si>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</si>
  <si>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</si>
  <si>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</si>
  <si>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</si>
  <si>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</si>
  <si>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</si>
  <si>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</si>
  <si>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</si>
  <si>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</si>
  <si>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</si>
  <si>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</si>
  <si>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</si>
  <si>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</si>
  <si>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</si>
  <si>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</si>
  <si>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</si>
  <si>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</si>
  <si>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</si>
  <si>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</si>
  <si>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</si>
  <si>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</si>
  <si>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</si>
  <si>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</si>
  <si>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</si>
  <si>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</si>
  <si>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</si>
  <si>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</si>
  <si>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</si>
  <si>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</si>
  <si>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</si>
  <si>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</si>
  <si>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</si>
  <si>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</si>
  <si>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</si>
  <si>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</si>
  <si>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</si>
  <si>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</si>
  <si>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</si>
  <si>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</si>
  <si>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</si>
  <si>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</si>
  <si>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</si>
  <si>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</si>
  <si>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</si>
  <si>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</si>
  <si>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</si>
  <si>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</si>
  <si>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</si>
  <si>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</si>
  <si>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</si>
  <si>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</si>
  <si>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</si>
  <si>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</si>
  <si>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</si>
  <si>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</si>
  <si>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</si>
  <si>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</si>
  <si>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</si>
  <si>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</si>
  <si>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</si>
  <si>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</si>
  <si>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</si>
  <si>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</si>
  <si>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</si>
  <si>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</si>
  <si>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</si>
  <si>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</si>
  <si>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</si>
  <si>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</si>
  <si>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</si>
  <si>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</si>
  <si>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</si>
  <si>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</si>
  <si>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</si>
  <si>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</si>
  <si>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</si>
  <si>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</si>
  <si>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</si>
  <si>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</si>
  <si>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</si>
  <si>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</si>
  <si>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</si>
  <si>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</si>
  <si>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</si>
  <si>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</si>
  <si>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</si>
  <si>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</si>
  <si>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</si>
  <si>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</si>
  <si>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</si>
  <si>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</si>
  <si>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</si>
  <si>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</si>
  <si>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</si>
  <si>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</si>
  <si>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</si>
  <si>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</si>
  <si>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</si>
  <si>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</si>
  <si>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</si>
  <si>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</si>
  <si>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</si>
  <si>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</si>
  <si>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</si>
  <si>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</si>
  <si>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</si>
  <si>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</si>
  <si>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</si>
  <si>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</si>
  <si>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</si>
  <si>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</si>
  <si>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</si>
  <si>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</si>
  <si>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</si>
  <si>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</si>
  <si>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</si>
  <si>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</si>
  <si>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</si>
  <si>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</si>
  <si>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</si>
  <si>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</si>
  <si>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</si>
  <si>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</si>
  <si>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</si>
  <si>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</si>
  <si>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</si>
  <si>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</si>
  <si>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</si>
  <si>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</si>
  <si>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</si>
  <si>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</si>
  <si>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</si>
  <si>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</si>
  <si>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</si>
  <si>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</si>
  <si>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</si>
  <si>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</si>
  <si>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</si>
  <si>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</si>
  <si>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</si>
  <si>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</si>
  <si>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</si>
  <si>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</si>
  <si>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</si>
  <si>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</si>
  <si>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</si>
  <si>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</si>
  <si>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</si>
  <si>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</si>
  <si>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</si>
  <si>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</si>
  <si>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</si>
  <si>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</si>
  <si>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</si>
  <si>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</si>
  <si>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</si>
  <si>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</si>
  <si>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</si>
  <si>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</si>
  <si>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</si>
  <si>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</si>
  <si>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</si>
  <si>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</si>
  <si>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</si>
  <si>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</si>
  <si>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</si>
  <si>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</si>
  <si>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</si>
  <si>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</si>
  <si>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</si>
  <si>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</si>
  <si>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</si>
  <si>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</si>
  <si>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</si>
  <si>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</si>
  <si>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</si>
  <si>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</si>
  <si>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</si>
  <si>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</si>
  <si>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</si>
  <si>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</si>
  <si>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</si>
  <si>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</si>
  <si>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</si>
  <si>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</si>
  <si>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</si>
  <si>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</si>
  <si>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</si>
  <si>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</si>
  <si>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</si>
  <si>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</si>
  <si>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</si>
  <si>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</si>
  <si>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</si>
  <si>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</si>
  <si>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</si>
  <si>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</si>
  <si>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</si>
  <si>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</si>
  <si>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</si>
  <si>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</si>
  <si>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</si>
  <si>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</si>
  <si>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</si>
  <si>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</si>
  <si>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</si>
  <si>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</si>
  <si>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</si>
  <si>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</si>
  <si>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</si>
  <si>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</si>
  <si>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</si>
  <si>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</si>
  <si>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</si>
  <si>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</si>
  <si>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</si>
  <si>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</si>
  <si>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3" type="noConversion"/>
  </si>
  <si>
    <t>B16</t>
    <phoneticPr fontId="83" type="noConversion"/>
  </si>
  <si>
    <t>B17</t>
    <phoneticPr fontId="83" type="noConversion"/>
  </si>
  <si>
    <t>B18</t>
    <phoneticPr fontId="83" type="noConversion"/>
  </si>
  <si>
    <t>B19</t>
    <phoneticPr fontId="83" type="noConversion"/>
  </si>
  <si>
    <t>B20</t>
    <phoneticPr fontId="83" type="noConversion"/>
  </si>
  <si>
    <t>B21</t>
    <phoneticPr fontId="83" type="noConversion"/>
  </si>
  <si>
    <t>B22</t>
    <phoneticPr fontId="83" type="noConversion"/>
  </si>
  <si>
    <t>B23</t>
    <phoneticPr fontId="83" type="noConversion"/>
  </si>
  <si>
    <t>B24</t>
    <phoneticPr fontId="83" type="noConversion"/>
  </si>
  <si>
    <t>B25</t>
    <phoneticPr fontId="83" type="noConversion"/>
  </si>
  <si>
    <t>B26</t>
    <phoneticPr fontId="83" type="noConversion"/>
  </si>
  <si>
    <t>B28</t>
    <phoneticPr fontId="83" type="noConversion"/>
  </si>
  <si>
    <t>Select Minerals/Metals in Scope (*):</t>
    <phoneticPr fontId="83" type="noConversion"/>
  </si>
  <si>
    <t>B12</t>
    <phoneticPr fontId="83" type="noConversion"/>
  </si>
  <si>
    <t>B14</t>
    <phoneticPr fontId="83" type="noConversion"/>
  </si>
  <si>
    <t>D29</t>
    <phoneticPr fontId="83" type="noConversion"/>
  </si>
  <si>
    <t>B29</t>
    <phoneticPr fontId="83" type="noConversion"/>
  </si>
  <si>
    <t>B41</t>
    <phoneticPr fontId="83" type="noConversion"/>
  </si>
  <si>
    <t>B53</t>
    <phoneticPr fontId="83" type="noConversion"/>
  </si>
  <si>
    <t>B65</t>
    <phoneticPr fontId="83" type="noConversion"/>
  </si>
  <si>
    <t>B77</t>
    <phoneticPr fontId="83" type="noConversion"/>
  </si>
  <si>
    <t>B89</t>
    <phoneticPr fontId="83" type="noConversion"/>
  </si>
  <si>
    <t>B101</t>
    <phoneticPr fontId="83" type="noConversion"/>
  </si>
  <si>
    <t>B113</t>
    <phoneticPr fontId="83" type="noConversion"/>
  </si>
  <si>
    <t>B115</t>
    <phoneticPr fontId="83" type="noConversion"/>
  </si>
  <si>
    <t>B117</t>
    <phoneticPr fontId="83" type="noConversion"/>
  </si>
  <si>
    <t>B119</t>
    <phoneticPr fontId="83" type="noConversion"/>
  </si>
  <si>
    <t>B131</t>
    <phoneticPr fontId="83" type="noConversion"/>
  </si>
  <si>
    <t>B133</t>
    <phoneticPr fontId="83" type="noConversion"/>
  </si>
  <si>
    <t>B135</t>
    <phoneticPr fontId="83" type="noConversion"/>
  </si>
  <si>
    <t>B137</t>
    <phoneticPr fontId="83" type="noConversion"/>
  </si>
  <si>
    <t>G29</t>
    <phoneticPr fontId="83" type="noConversion"/>
  </si>
  <si>
    <t>The purpose of this document is to collect sourcing information on below minerals.</t>
    <phoneticPr fontId="83" type="noConversion"/>
  </si>
  <si>
    <t>1) Is any of the specified mineral/metal intentionally added or used in the product(s) or in the production process? (*)</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</si>
  <si>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</si>
  <si>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t>6) Have you identified all of the smelters or processors supplying the specified minerals/metal to your supply chain?</t>
    <phoneticPr fontId="83" type="noConversion"/>
  </si>
  <si>
    <t>C. Do you require your direct suppliers to source the specified minerals/metals from smelters whose due diligence practices have been validated by an independent third-party audit program?</t>
    <phoneticPr fontId="83" type="noConversion"/>
  </si>
  <si>
    <t>E. Does your company conduct supply chain survey(s) of your relevant supplier(s) on the specified minerals/metals?</t>
    <phoneticPr fontId="83" type="noConversion"/>
  </si>
  <si>
    <t>Not declaring</t>
  </si>
  <si>
    <t>Did not survey</t>
    <phoneticPr fontId="112"/>
  </si>
  <si>
    <t>Copper</t>
  </si>
  <si>
    <t>Nickel</t>
  </si>
  <si>
    <t>Graphite</t>
  </si>
  <si>
    <t>Lithium</t>
  </si>
  <si>
    <t>Other [specify below]</t>
  </si>
  <si>
    <t>B114</t>
    <phoneticPr fontId="83" type="noConversion"/>
  </si>
  <si>
    <t xml:space="preserve">2) Does any of the specified mineral/metal remain in the product(s)? </t>
    <phoneticPr fontId="83"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</si>
  <si>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</si>
  <si>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</si>
  <si>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</si>
  <si>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</si>
  <si>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</si>
  <si>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</si>
  <si>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</si>
  <si>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</si>
  <si>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</si>
  <si>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</si>
  <si>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</si>
  <si>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</si>
  <si>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</si>
  <si>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</si>
  <si>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</si>
  <si>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</si>
  <si>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</si>
  <si>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</si>
  <si>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</si>
  <si>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</si>
  <si>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</si>
  <si>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</si>
  <si>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</si>
  <si>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</si>
  <si>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</si>
  <si>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</si>
  <si>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</si>
  <si>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</si>
  <si>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</si>
  <si>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</si>
  <si>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</si>
  <si>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</si>
  <si>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</si>
  <si>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</si>
  <si>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</si>
  <si>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</si>
  <si>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</si>
  <si>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</si>
  <si>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</si>
  <si>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</si>
  <si>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</si>
  <si>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</si>
  <si>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</si>
  <si>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</si>
  <si>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</si>
  <si>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</si>
  <si>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</si>
  <si>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</si>
  <si>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</si>
  <si>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</si>
  <si>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</si>
  <si>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</si>
  <si>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</si>
  <si>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</si>
  <si>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</si>
  <si>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</si>
  <si>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</si>
  <si>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</si>
  <si>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</si>
  <si>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</si>
  <si>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</si>
  <si>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</si>
  <si>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</si>
  <si>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</si>
  <si>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</si>
  <si>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</si>
  <si>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</si>
  <si>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</si>
  <si>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</si>
  <si>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</si>
  <si>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</si>
  <si>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</si>
  <si>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</si>
  <si>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</si>
  <si>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</si>
  <si>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</si>
  <si>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</si>
  <si>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</si>
  <si>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</si>
  <si>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</si>
  <si>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</si>
  <si>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</si>
  <si>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</si>
  <si>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</si>
  <si>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</si>
  <si>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</si>
  <si>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</si>
  <si>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</si>
  <si>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</si>
  <si>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</si>
  <si>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</si>
  <si>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</si>
  <si>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</si>
  <si>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</si>
  <si>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</si>
  <si>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</si>
  <si>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</si>
  <si>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</si>
  <si>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</si>
  <si>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</si>
  <si>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</si>
  <si>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</si>
  <si>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</si>
  <si>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</si>
  <si>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</si>
  <si>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</si>
  <si>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</si>
  <si>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</si>
  <si>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</si>
  <si>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</si>
  <si>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</si>
  <si>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</si>
  <si>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</si>
  <si>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</si>
  <si>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</si>
  <si>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</si>
  <si>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</si>
  <si>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</si>
  <si>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</si>
  <si>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</si>
  <si>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</si>
  <si>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</si>
  <si>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</si>
  <si>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</si>
  <si>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</si>
  <si>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</si>
  <si>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</si>
  <si>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</si>
  <si>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</si>
  <si>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</si>
  <si>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</si>
  <si>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</si>
  <si>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</si>
  <si>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</si>
  <si>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</si>
  <si>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</si>
  <si>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</si>
  <si>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</si>
  <si>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</si>
  <si>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</si>
  <si>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</si>
  <si>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</si>
  <si>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</si>
  <si>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</si>
  <si>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</si>
  <si>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</si>
  <si>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</si>
  <si>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</si>
  <si>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</si>
  <si>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</si>
  <si>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</si>
  <si>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</si>
  <si>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</si>
  <si>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</si>
  <si>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</si>
  <si>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</si>
  <si>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</si>
  <si>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</si>
  <si>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</si>
  <si>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</si>
  <si>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</si>
  <si>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</si>
  <si>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</si>
  <si>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</si>
  <si>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</si>
  <si>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</si>
  <si>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</si>
  <si>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</si>
  <si>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</si>
  <si>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</si>
  <si>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</si>
  <si>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</si>
  <si>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</si>
  <si>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</si>
  <si>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</si>
  <si>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</si>
  <si>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</si>
  <si>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</si>
  <si>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</si>
  <si>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</si>
  <si>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</si>
  <si>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</si>
  <si>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</si>
  <si>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</si>
  <si>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</si>
  <si>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</si>
  <si>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</si>
  <si>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</si>
  <si>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</si>
  <si>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</si>
  <si>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</si>
  <si>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</si>
  <si>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</si>
  <si>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</si>
  <si>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</si>
  <si>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</si>
  <si>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</si>
  <si>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</si>
  <si>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</si>
  <si>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</si>
  <si>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</si>
  <si>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</si>
  <si>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</si>
  <si>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</si>
  <si>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</si>
  <si>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</si>
  <si>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</si>
  <si>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</si>
  <si>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</si>
  <si>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</si>
  <si>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</si>
  <si>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</si>
  <si>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</si>
  <si>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</si>
  <si>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</si>
  <si>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</si>
  <si>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</si>
  <si>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</si>
  <si>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</si>
  <si>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</si>
  <si>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</si>
  <si>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</si>
  <si>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</si>
  <si>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</si>
  <si>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</si>
  <si>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</si>
  <si>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</si>
  <si>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</si>
  <si>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</si>
  <si>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</si>
  <si>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</si>
  <si>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</si>
  <si>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</si>
  <si>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</si>
  <si>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</si>
  <si>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</si>
  <si>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</si>
  <si>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</si>
  <si>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</si>
  <si>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</si>
  <si>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</si>
  <si>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</si>
  <si>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</si>
  <si>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</si>
  <si>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</si>
  <si>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</si>
  <si>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</si>
  <si>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</si>
  <si>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</si>
  <si>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</si>
  <si>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</si>
  <si>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</si>
  <si>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</si>
  <si>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</si>
  <si>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</si>
  <si>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</si>
  <si>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</si>
  <si>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</si>
  <si>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3" type="noConversion"/>
  </si>
  <si>
    <t>100%</t>
    <phoneticPr fontId="112"/>
  </si>
  <si>
    <t xml:space="preserve">Provide contact name in Declaration tab cell D19 </t>
    <phoneticPr fontId="83" type="noConversion"/>
  </si>
  <si>
    <t>Provide a phone number for contact in Declaration tab cell D21</t>
    <phoneticPr fontId="83" type="noConversion"/>
  </si>
  <si>
    <t>Provide authorized company representative contact name in Declaration tab cell D22</t>
    <phoneticPr fontId="83" type="noConversion"/>
  </si>
  <si>
    <t>Provide an email for authorized company representative on Declaration tab cell D24</t>
    <phoneticPr fontId="83" type="noConversion"/>
  </si>
  <si>
    <t>Provide date the form was completed on Declaration tab cell D26</t>
    <phoneticPr fontId="83" type="noConversion"/>
  </si>
  <si>
    <t>Declare if specified mineral is intentionally added to your products on Declaration tab cell D30</t>
    <phoneticPr fontId="83" type="noConversion"/>
  </si>
  <si>
    <t>J25</t>
    <phoneticPr fontId="83" type="noConversion"/>
  </si>
  <si>
    <t>J26</t>
    <phoneticPr fontId="83" type="noConversion"/>
  </si>
  <si>
    <t>J19</t>
    <phoneticPr fontId="83" type="noConversion"/>
  </si>
  <si>
    <t>Declare if specified mineral is intentionally added to your products on Declaration tab cell D31</t>
    <phoneticPr fontId="83" type="noConversion"/>
  </si>
  <si>
    <t>Declare if specified mineral is intentionally added to your products on Declaration tab cell D32</t>
    <phoneticPr fontId="83" type="noConversion"/>
  </si>
  <si>
    <t>Declare if specified mineral is intentionally added to your products on Declaration tab cell D33</t>
    <phoneticPr fontId="83" type="noConversion"/>
  </si>
  <si>
    <t>Declare if specified mineral is intentionally added to your products on Declaration tab cell D34</t>
    <phoneticPr fontId="83" type="noConversion"/>
  </si>
  <si>
    <t>Declare if specified mineral is intentionally added to your products on Declaration tab cell D35</t>
    <phoneticPr fontId="83" type="noConversion"/>
  </si>
  <si>
    <t>Declare if specified mineral is necessary to the production of your products and contained within the finished products declared in Declaration tab cell D42</t>
    <phoneticPr fontId="83" type="noConversion"/>
  </si>
  <si>
    <t>Declare if specified mineral is necessary to the production of your products and contained within the finished products declared in Declaration tab cell D43</t>
    <phoneticPr fontId="83" type="noConversion"/>
  </si>
  <si>
    <t>J30</t>
    <phoneticPr fontId="83" type="noConversion"/>
  </si>
  <si>
    <t>J31</t>
    <phoneticPr fontId="83" type="noConversion"/>
  </si>
  <si>
    <t>J32</t>
    <phoneticPr fontId="83" type="noConversion"/>
  </si>
  <si>
    <t>J33</t>
    <phoneticPr fontId="83" type="noConversion"/>
  </si>
  <si>
    <t>J34</t>
    <phoneticPr fontId="83" type="noConversion"/>
  </si>
  <si>
    <t>J35</t>
    <phoneticPr fontId="83" type="noConversion"/>
  </si>
  <si>
    <t>J36</t>
    <phoneticPr fontId="83" type="noConversion"/>
  </si>
  <si>
    <t>J37</t>
    <phoneticPr fontId="83" type="noConversion"/>
  </si>
  <si>
    <t>Declare if specified mineral is necessary to the production of your products and contained within the finished products declared in Declaration tab cell D44</t>
    <phoneticPr fontId="83" type="noConversion"/>
  </si>
  <si>
    <t>Declare if specified mineral is necessary to the production of your products and contained within the finished products declared in Declaration tab cell D45</t>
    <phoneticPr fontId="83" type="noConversion"/>
  </si>
  <si>
    <t>Declare if specified mineral is necessary to the production of your products and contained within the finished products declared in Declaration tab cell D46</t>
    <phoneticPr fontId="83" type="noConversion"/>
  </si>
  <si>
    <t>Declare if specified mineral is necessary to the production of your products and contained within the finished products declared in Declaration tab cell D47</t>
    <phoneticPr fontId="83" type="noConversion"/>
  </si>
  <si>
    <t>J39</t>
    <phoneticPr fontId="83" type="noConversion"/>
  </si>
  <si>
    <t>J40</t>
    <phoneticPr fontId="83" type="noConversion"/>
  </si>
  <si>
    <t>Provide at least 1 mineral/metal in Declaration tab cells D12 - G13</t>
    <phoneticPr fontId="83" type="noConversion"/>
  </si>
  <si>
    <t>J41</t>
    <phoneticPr fontId="83" type="noConversion"/>
  </si>
  <si>
    <t>J42</t>
    <phoneticPr fontId="83" type="noConversion"/>
  </si>
  <si>
    <t>J43</t>
    <phoneticPr fontId="83" type="noConversion"/>
  </si>
  <si>
    <t>J44</t>
    <phoneticPr fontId="83" type="noConversion"/>
  </si>
  <si>
    <t>J45</t>
    <phoneticPr fontId="83" type="noConversion"/>
  </si>
  <si>
    <t>J46</t>
    <phoneticPr fontId="83" type="noConversion"/>
  </si>
  <si>
    <t>J47</t>
    <phoneticPr fontId="83" type="noConversion"/>
  </si>
  <si>
    <t>J48</t>
    <phoneticPr fontId="83" type="noConversion"/>
  </si>
  <si>
    <t>J50</t>
    <phoneticPr fontId="83" type="noConversion"/>
  </si>
  <si>
    <t>J51</t>
    <phoneticPr fontId="83" type="noConversion"/>
  </si>
  <si>
    <t>J52</t>
    <phoneticPr fontId="83" type="noConversion"/>
  </si>
  <si>
    <t>J53</t>
    <phoneticPr fontId="83" type="noConversion"/>
  </si>
  <si>
    <t>J54</t>
    <phoneticPr fontId="83" type="noConversion"/>
  </si>
  <si>
    <t>J55</t>
    <phoneticPr fontId="83" type="noConversion"/>
  </si>
  <si>
    <t>J56</t>
    <phoneticPr fontId="83" type="noConversion"/>
  </si>
  <si>
    <t>J57</t>
    <phoneticPr fontId="83" type="noConversion"/>
  </si>
  <si>
    <t>J58</t>
    <phoneticPr fontId="83" type="noConversion"/>
  </si>
  <si>
    <t>J59</t>
    <phoneticPr fontId="83" type="noConversion"/>
  </si>
  <si>
    <t>J61</t>
    <phoneticPr fontId="83" type="noConversion"/>
  </si>
  <si>
    <t>J62</t>
    <phoneticPr fontId="83" type="noConversion"/>
  </si>
  <si>
    <t>J63</t>
    <phoneticPr fontId="83" type="noConversion"/>
  </si>
  <si>
    <t>J64</t>
    <phoneticPr fontId="83" type="noConversion"/>
  </si>
  <si>
    <t>J65</t>
    <phoneticPr fontId="83" type="noConversion"/>
  </si>
  <si>
    <t>J66</t>
    <phoneticPr fontId="83" type="noConversion"/>
  </si>
  <si>
    <t>J67</t>
    <phoneticPr fontId="83" type="noConversion"/>
  </si>
  <si>
    <t>J68</t>
    <phoneticPr fontId="83" type="noConversion"/>
  </si>
  <si>
    <t>J69</t>
    <phoneticPr fontId="83" type="noConversion"/>
  </si>
  <si>
    <t>J70</t>
    <phoneticPr fontId="83" type="noConversion"/>
  </si>
  <si>
    <t>J72</t>
    <phoneticPr fontId="83" type="noConversion"/>
  </si>
  <si>
    <t>J74</t>
    <phoneticPr fontId="83" type="noConversion"/>
  </si>
  <si>
    <t>J76</t>
    <phoneticPr fontId="83" type="noConversion"/>
  </si>
  <si>
    <t>J77</t>
    <phoneticPr fontId="83" type="noConversion"/>
  </si>
  <si>
    <t>J78</t>
    <phoneticPr fontId="83" type="noConversion"/>
  </si>
  <si>
    <t>J79</t>
    <phoneticPr fontId="83" type="noConversion"/>
  </si>
  <si>
    <t>J80</t>
    <phoneticPr fontId="83" type="noConversion"/>
  </si>
  <si>
    <t>J81</t>
    <phoneticPr fontId="83" type="noConversion"/>
  </si>
  <si>
    <t>J83</t>
    <phoneticPr fontId="83" type="noConversion"/>
  </si>
  <si>
    <t>J84</t>
    <phoneticPr fontId="83" type="noConversion"/>
  </si>
  <si>
    <t>J85</t>
    <phoneticPr fontId="83" type="noConversion"/>
  </si>
  <si>
    <t>J86</t>
    <phoneticPr fontId="83" type="noConversion"/>
  </si>
  <si>
    <t>J87</t>
    <phoneticPr fontId="83" type="noConversion"/>
  </si>
  <si>
    <t>J88</t>
    <phoneticPr fontId="83" type="noConversion"/>
  </si>
  <si>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</si>
  <si>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</si>
  <si>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</si>
  <si>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</si>
  <si>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</si>
  <si>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</si>
  <si>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t>Answer if your company has made your responsible minerals sourcing policy publically available on your website on the Declaration tab cell D117</t>
    <phoneticPr fontId="83" type="noConversion"/>
  </si>
  <si>
    <t>J95</t>
    <phoneticPr fontId="83" type="noConversion"/>
  </si>
  <si>
    <t>J96</t>
    <phoneticPr fontId="83" type="noConversion"/>
  </si>
  <si>
    <t>J111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</si>
  <si>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</si>
  <si>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</si>
  <si>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</si>
  <si>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J99</t>
    <phoneticPr fontId="83" type="noConversion"/>
  </si>
  <si>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</si>
  <si>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</si>
  <si>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</si>
  <si>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</si>
  <si>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</si>
  <si>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</si>
  <si>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</si>
  <si>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</si>
  <si>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J104</t>
    <phoneticPr fontId="83" type="noConversion"/>
  </si>
  <si>
    <t>J105</t>
    <phoneticPr fontId="83" type="noConversion"/>
  </si>
  <si>
    <t>J106</t>
    <phoneticPr fontId="83" type="noConversion"/>
  </si>
  <si>
    <t>J107</t>
    <phoneticPr fontId="83" type="noConversion"/>
  </si>
  <si>
    <t>Answer if you have implemented due diligence measures for responsible sourcing on Declaration tab cell D131</t>
    <phoneticPr fontId="83" type="noConversion"/>
  </si>
  <si>
    <t>J108</t>
    <phoneticPr fontId="83" type="noConversion"/>
  </si>
  <si>
    <t>J109</t>
    <phoneticPr fontId="83" type="noConversion"/>
  </si>
  <si>
    <t>J110</t>
    <phoneticPr fontId="83" type="noConversion"/>
  </si>
  <si>
    <t>Answer if you verify responses from your suppliers against your company's expectations on Declaration tab cell D135</t>
    <phoneticPr fontId="83" type="noConversion"/>
  </si>
  <si>
    <t>Answer if your verification process includes corrective action management on Declaration tab cell D137</t>
    <phoneticPr fontId="83" type="noConversion"/>
  </si>
  <si>
    <t>J112</t>
    <phoneticPr fontId="83" type="noConversion"/>
  </si>
  <si>
    <t>If applicable, provide 1 or more Products or Item Numbers this declaration applies to. From Declaration tab select hyperlink in cell D11 to enter Product List tab</t>
    <phoneticPr fontId="83" type="noConversion"/>
  </si>
  <si>
    <t>Answer if you conduct specified mineral(s) supply chain surveys on the declaration tab cell D133</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</si>
  <si>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</si>
  <si>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J114</t>
    <phoneticPr fontId="83" type="noConversion"/>
  </si>
  <si>
    <t>J115</t>
    <phoneticPr fontId="83" type="noConversion"/>
  </si>
  <si>
    <t>J116</t>
    <phoneticPr fontId="83" type="noConversion"/>
  </si>
  <si>
    <t>J117</t>
    <phoneticPr fontId="83" type="noConversion"/>
  </si>
  <si>
    <t>J118</t>
    <phoneticPr fontId="83" type="noConversion"/>
  </si>
  <si>
    <t>J119</t>
    <phoneticPr fontId="83" type="noConversion"/>
  </si>
  <si>
    <t>Provide a valid email for contact in Declaration tab cell D20</t>
    <phoneticPr fontId="83" type="noConversion"/>
  </si>
  <si>
    <t>Declare if specified mineral used within the scope of products declared within this survey response originated from a conflict-affected and high-risk area on the Declaration tab cell D54</t>
    <phoneticPr fontId="83" type="noConversion"/>
  </si>
  <si>
    <t>Declare if specified mineral used within the scope of products declared within this survey response originated from a conflict-affected and high-risk area on the Declaration tab cell D55</t>
    <phoneticPr fontId="83" type="noConversion"/>
  </si>
  <si>
    <t>Declare if specified mineral used within the scope of products declared within this survey response originated from a conflict-affected and high-risk area on the Declaration tab cell D56</t>
    <phoneticPr fontId="83" type="noConversion"/>
  </si>
  <si>
    <t>Declare if specified mineral used within the scope of products declared within this survey response originated from a conflict-affected and high-risk area on the Declaration tab cell D57</t>
    <phoneticPr fontId="83" type="noConversion"/>
  </si>
  <si>
    <t>Declare if specified mineral used within the scope of products declared within this survey response originated from a conflict-affected and high-risk area on the Declaration tab cell D58</t>
    <phoneticPr fontId="83" type="noConversion"/>
  </si>
  <si>
    <t>Declare if specified mineral used within the scope of products declared within this survey response originated from a conflict-affected and high-risk area on the Declaration tab cell D59</t>
    <phoneticPr fontId="83" type="noConversion"/>
  </si>
  <si>
    <t>Declare if specified mineral used within the scope of products declared within this survey response originated entirely from a recycled or scrap source on the Declaration tab cell D66</t>
    <phoneticPr fontId="83" type="noConversion"/>
  </si>
  <si>
    <t>Declare if specified mineral used within the scope of products declared within this survey response originated entirely from a recycled or scrap source on the Declaration tab cell D67</t>
    <phoneticPr fontId="83" type="noConversion"/>
  </si>
  <si>
    <t>Declare if specified mineral used within the scope of products declared within this survey response originated entirely from a recycled or scrap source on the Declaration tab cell D68</t>
    <phoneticPr fontId="83" type="noConversion"/>
  </si>
  <si>
    <t>Declare if specified mineral used within the scope of products declared within this survey response originated entirely from a recycled or scrap source on the Declaration tab cell D69</t>
    <phoneticPr fontId="83" type="noConversion"/>
  </si>
  <si>
    <t>Declare if specified mineral used within the scope of products declared within this survey response originated entirely from a recycled or scrap source on the Declaration tab cell D70</t>
    <phoneticPr fontId="83" type="noConversion"/>
  </si>
  <si>
    <t>Declare if specified mineral used within the scope of products declared within this survey response originated entirely from a recycled or scrap source on the Declaration tab cell D71</t>
    <phoneticPr fontId="83" type="noConversion"/>
  </si>
  <si>
    <t>Provide % of completeness of supplier's smelter information on Declaration tab cell D78</t>
    <phoneticPr fontId="83" type="noConversion"/>
  </si>
  <si>
    <t>Provide % of completeness of supplier's smelter information on Declaration tab cell D79</t>
    <phoneticPr fontId="83" type="noConversion"/>
  </si>
  <si>
    <t>Provide % of completeness of supplier's smelter information on Declaration tab cell D80</t>
    <phoneticPr fontId="83" type="noConversion"/>
  </si>
  <si>
    <t>Provide % of completeness of supplier's smelter information on Declaration tab cell D81</t>
    <phoneticPr fontId="83" type="noConversion"/>
  </si>
  <si>
    <t>Provide % of completeness of supplier's smelter information on Declaration tab cell D82</t>
    <phoneticPr fontId="83" type="noConversion"/>
  </si>
  <si>
    <t>Provide % of completeness of supplier's smelter information on Declaration tab cell D83</t>
    <phoneticPr fontId="83" type="noConversion"/>
  </si>
  <si>
    <t>Declare if all smelter names have been provided in this survey response under the scope of products declared on the Declaration tab cell D90</t>
    <phoneticPr fontId="83" type="noConversion"/>
  </si>
  <si>
    <t>Declare if all smelter names have been provided in this survey response under the scope of products declared on the Declaration tab cell D91</t>
    <phoneticPr fontId="83" type="noConversion"/>
  </si>
  <si>
    <t>Declare if all smelter names have been provided in this survey response under the scope of products declared on the Declaration tab cell D92</t>
    <phoneticPr fontId="83" type="noConversion"/>
  </si>
  <si>
    <t>Declare if all smelter names have been provided in this survey response under the scope of products declared on the Declaration tab cell D93</t>
    <phoneticPr fontId="83" type="noConversion"/>
  </si>
  <si>
    <t>Declare if all smelter names have been provided in this survey response under the scope of products declared on the Declaration tab cell D94</t>
    <phoneticPr fontId="83" type="noConversion"/>
  </si>
  <si>
    <t>Declare if all smelter names have been provided in this survey response under the scope of products declared on the Declaration tab cell D95</t>
    <phoneticPr fontId="83" type="noConversion"/>
  </si>
  <si>
    <t>Declare if all applicable specified mineral smelter information has been provided on Declaration tab cell D102</t>
    <phoneticPr fontId="83" type="noConversion"/>
  </si>
  <si>
    <t>Declare if all applicable specified mineral smelter information has been provided on Declaration tab cell D103</t>
    <phoneticPr fontId="83" type="noConversion"/>
  </si>
  <si>
    <t>Declare if all applicable specified mineral smelter information has been provided on Declaration tab cell D104</t>
    <phoneticPr fontId="83" type="noConversion"/>
  </si>
  <si>
    <t>Declare if all applicable specified mineral smelter information has been provided on Declaration tab cell D105</t>
    <phoneticPr fontId="83" type="noConversion"/>
  </si>
  <si>
    <t>Declare if all applicable specified mineral smelter information has been provided on Declaration tab cell D106</t>
    <phoneticPr fontId="83" type="noConversion"/>
  </si>
  <si>
    <t>Declare if all applicable specified mineral smelter information has been provided on Declaration tab cell D107</t>
    <phoneticPr fontId="83" type="noConversion"/>
  </si>
  <si>
    <t>J73</t>
    <phoneticPr fontId="83" type="noConversion"/>
  </si>
  <si>
    <t>J75</t>
    <phoneticPr fontId="83"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</si>
  <si>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</si>
  <si>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</si>
  <si>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</si>
  <si>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</si>
  <si>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</si>
  <si>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</si>
  <si>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</si>
  <si>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</si>
  <si>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</si>
  <si>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</si>
  <si>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</si>
  <si>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</si>
  <si>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</si>
  <si>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</si>
  <si>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</si>
  <si>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</si>
  <si>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</si>
  <si>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</si>
  <si>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</si>
  <si>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</si>
  <si>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</si>
  <si>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</si>
  <si>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</si>
  <si>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</si>
  <si>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</si>
  <si>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</si>
  <si>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</si>
  <si>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</si>
  <si>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</si>
  <si>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</si>
  <si>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</si>
  <si>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</si>
  <si>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</si>
  <si>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</si>
  <si>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</si>
  <si>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</si>
  <si>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</si>
  <si>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</si>
  <si>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</si>
  <si>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</si>
  <si>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</si>
  <si>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</si>
  <si>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</si>
  <si>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</si>
  <si>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</si>
  <si>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</si>
  <si>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</si>
  <si>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</si>
  <si>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</si>
  <si>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</si>
  <si>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</si>
  <si>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</si>
  <si>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</si>
  <si>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</si>
  <si>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</si>
  <si>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</si>
  <si>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</si>
  <si>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</si>
  <si>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</si>
  <si>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</si>
  <si>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</si>
  <si>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</si>
  <si>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</si>
  <si>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</si>
  <si>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</si>
  <si>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</si>
  <si>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</si>
  <si>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</si>
  <si>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</si>
  <si>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</si>
  <si>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</si>
  <si>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3"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</si>
  <si>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</si>
  <si>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</si>
  <si>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</si>
  <si>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</si>
  <si>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</si>
  <si>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</si>
  <si>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</si>
  <si>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</si>
  <si>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</si>
  <si>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</si>
  <si>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</si>
  <si>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</si>
  <si>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</si>
  <si>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</si>
  <si>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</si>
  <si>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</si>
  <si>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</si>
  <si>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</si>
  <si>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</si>
  <si>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</si>
  <si>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</si>
  <si>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</si>
  <si>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</si>
  <si>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</si>
  <si>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</si>
  <si>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</si>
  <si>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</si>
  <si>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</si>
  <si>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</si>
  <si>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</si>
  <si>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</si>
  <si>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</si>
  <si>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</si>
  <si>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</si>
  <si>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</si>
  <si>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</si>
  <si>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</si>
  <si>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</si>
  <si>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</si>
  <si>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</si>
  <si>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</si>
  <si>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</si>
  <si>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</si>
  <si>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</si>
  <si>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</si>
  <si>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</si>
  <si>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</si>
  <si>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</si>
  <si>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</si>
  <si>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</si>
  <si>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</si>
  <si>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</si>
  <si>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</si>
  <si>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</si>
  <si>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</si>
  <si>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</si>
  <si>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</si>
  <si>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</si>
  <si>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</si>
  <si>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</si>
  <si>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</si>
  <si>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</si>
  <si>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</si>
  <si>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</si>
  <si>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</si>
  <si>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</si>
  <si>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</si>
  <si>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</si>
  <si>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</si>
  <si>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</si>
  <si>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</si>
  <si>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</si>
  <si>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</si>
  <si>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</si>
  <si>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</si>
  <si>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</si>
  <si>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</si>
  <si>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</si>
  <si>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</si>
  <si>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</si>
  <si>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</si>
  <si>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</si>
  <si>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</si>
  <si>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</si>
  <si>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</si>
  <si>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</si>
  <si>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</si>
  <si>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</si>
  <si>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</si>
  <si>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</si>
  <si>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</si>
  <si>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</si>
  <si>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</si>
  <si>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</si>
  <si>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</si>
  <si>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</si>
  <si>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</si>
  <si>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</si>
  <si>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</si>
  <si>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</si>
  <si>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</si>
  <si>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</si>
  <si>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</si>
  <si>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</si>
  <si>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</si>
  <si>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</si>
  <si>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</si>
  <si>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</si>
  <si>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</si>
  <si>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</si>
  <si>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</si>
  <si>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</si>
  <si>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</si>
  <si>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</si>
  <si>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</si>
  <si>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</si>
  <si>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</si>
  <si>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</si>
  <si>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</si>
  <si>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</si>
  <si>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</si>
  <si>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</si>
  <si>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</si>
  <si>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</si>
  <si>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</si>
  <si>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</si>
  <si>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</si>
  <si>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</si>
  <si>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</si>
  <si>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</si>
  <si>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</si>
  <si>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</si>
  <si>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</si>
  <si>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</si>
  <si>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</si>
  <si>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</si>
  <si>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</si>
  <si>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</si>
  <si>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</si>
  <si>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</si>
  <si>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</si>
  <si>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</si>
  <si>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</si>
  <si>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</si>
  <si>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</si>
  <si>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</si>
  <si>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</si>
  <si>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</si>
  <si>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</si>
  <si>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</si>
  <si>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</si>
  <si>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</si>
  <si>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</si>
  <si>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</si>
  <si>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</si>
  <si>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</si>
  <si>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</si>
  <si>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</si>
  <si>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</si>
  <si>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</si>
  <si>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</si>
  <si>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</si>
  <si>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</si>
  <si>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</si>
  <si>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</si>
  <si>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</si>
  <si>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</si>
  <si>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</si>
  <si>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</si>
  <si>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</si>
  <si>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</si>
  <si>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</si>
  <si>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</si>
  <si>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</si>
  <si>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宋体"/>
        <family val="2"/>
        <scheme val="minor"/>
      </rPr>
      <t>Metal</t>
    </r>
    <r>
      <rPr>
        <sz val="11"/>
        <rFont val="宋体"/>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</si>
  <si>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</si>
  <si>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</si>
  <si>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</si>
  <si>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</si>
  <si>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</si>
  <si>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</si>
  <si>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</si>
  <si>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</si>
  <si>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</si>
  <si>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</si>
  <si>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</si>
  <si>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</si>
  <si>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</si>
  <si>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</si>
  <si>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</si>
  <si>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</si>
  <si>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</si>
  <si>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</si>
  <si>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</si>
  <si>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</si>
  <si>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</si>
  <si>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</si>
  <si>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</si>
  <si>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</si>
  <si>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</si>
  <si>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</si>
  <si>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</si>
  <si>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</si>
  <si>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</si>
  <si>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</si>
  <si>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</si>
  <si>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</si>
  <si>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</si>
  <si>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</si>
  <si>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</si>
  <si>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</si>
  <si>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</si>
  <si>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</si>
  <si>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</si>
  <si>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</si>
  <si>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</si>
  <si>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</si>
  <si>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</si>
  <si>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</si>
  <si>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</si>
  <si>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</si>
  <si>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</si>
  <si>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</si>
  <si>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</si>
  <si>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</si>
  <si>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</si>
  <si>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</si>
  <si>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</si>
  <si>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</si>
  <si>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</si>
  <si>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</si>
  <si>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</si>
  <si>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</si>
  <si>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</si>
  <si>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</si>
  <si>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</si>
  <si>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</si>
  <si>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</si>
  <si>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</si>
  <si>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</si>
  <si>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</si>
  <si>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</si>
  <si>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</si>
  <si>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</si>
  <si>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</si>
  <si>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</si>
  <si>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</si>
  <si>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</si>
  <si>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</si>
  <si>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</si>
  <si>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</si>
  <si>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</si>
  <si>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</si>
  <si>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</si>
  <si>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</si>
  <si>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</si>
  <si>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</si>
  <si>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</si>
  <si>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</si>
  <si>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</si>
  <si>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</si>
  <si>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</si>
  <si>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</si>
  <si>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</si>
  <si>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</si>
  <si>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</si>
  <si>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</si>
  <si>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</si>
  <si>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</si>
  <si>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</si>
  <si>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</si>
  <si>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</si>
  <si>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</si>
  <si>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</si>
  <si>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</si>
  <si>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</si>
  <si>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</si>
  <si>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</si>
  <si>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</si>
  <si>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</si>
  <si>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</si>
  <si>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</si>
  <si>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</si>
  <si>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</si>
  <si>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</si>
  <si>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</si>
  <si>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</si>
  <si>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</si>
  <si>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</si>
  <si>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</si>
  <si>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</si>
  <si>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</si>
  <si>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</si>
  <si>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</si>
  <si>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</si>
  <si>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</si>
  <si>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</si>
  <si>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</si>
  <si>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</si>
  <si>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</si>
  <si>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</si>
  <si>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</si>
  <si>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</si>
  <si>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</si>
  <si>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</si>
  <si>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</si>
  <si>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</si>
  <si>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</si>
  <si>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</si>
  <si>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</si>
  <si>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</si>
  <si>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</si>
  <si>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</si>
  <si>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</si>
  <si>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</si>
  <si>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</si>
  <si>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</si>
  <si>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</si>
  <si>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</si>
  <si>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</si>
  <si>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</si>
  <si>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</si>
  <si>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</si>
  <si>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</si>
  <si>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</si>
  <si>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</si>
  <si>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</si>
  <si>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</si>
  <si>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</si>
  <si>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</si>
  <si>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</si>
  <si>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</si>
  <si>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</si>
  <si>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</si>
  <si>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</si>
  <si>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</si>
  <si>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</si>
  <si>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</si>
  <si>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</si>
  <si>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</si>
  <si>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</si>
  <si>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</si>
  <si>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</si>
  <si>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</si>
  <si>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</si>
  <si>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</si>
  <si>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</si>
  <si>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</si>
  <si>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</si>
  <si>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</si>
  <si>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</si>
  <si>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</si>
  <si>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</si>
  <si>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</si>
  <si>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</si>
  <si>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</si>
  <si>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</si>
  <si>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</si>
  <si>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</si>
  <si>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</si>
  <si>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</si>
  <si>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</si>
  <si>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</si>
  <si>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</si>
  <si>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</si>
  <si>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</si>
  <si>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</si>
  <si>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</si>
  <si>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</si>
  <si>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</si>
  <si>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</si>
  <si>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</si>
  <si>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</si>
  <si>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</si>
  <si>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</si>
  <si>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</si>
  <si>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</si>
  <si>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</si>
  <si>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</si>
  <si>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</si>
  <si>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</si>
  <si>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</si>
  <si>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</si>
  <si>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</si>
  <si>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</si>
  <si>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</si>
  <si>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</si>
  <si>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</si>
  <si>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</si>
  <si>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</si>
  <si>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</si>
  <si>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</si>
  <si>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</si>
  <si>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</si>
  <si>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</si>
  <si>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</si>
  <si>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</si>
  <si>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</si>
  <si>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</si>
  <si>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</si>
  <si>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</si>
  <si>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</si>
  <si>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</si>
  <si>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</si>
  <si>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</si>
  <si>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</si>
  <si>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</si>
  <si>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</si>
  <si>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</si>
  <si>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</si>
  <si>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</si>
  <si>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</si>
  <si>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</si>
  <si>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</si>
  <si>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</si>
  <si>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</si>
  <si>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</si>
  <si>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</si>
  <si>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</si>
  <si>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</si>
  <si>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</si>
  <si>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</si>
  <si>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</si>
  <si>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</si>
  <si>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</si>
  <si>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</si>
  <si>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</si>
  <si>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</si>
  <si>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</si>
  <si>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</si>
  <si>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</si>
  <si>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</si>
  <si>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</si>
  <si>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</si>
  <si>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</si>
  <si>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</si>
  <si>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</si>
  <si>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</si>
  <si>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</si>
  <si>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</si>
  <si>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</si>
  <si>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</si>
  <si>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</si>
  <si>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</si>
  <si>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</si>
  <si>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</si>
  <si>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</si>
  <si>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</si>
  <si>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</si>
  <si>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</si>
  <si>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</si>
  <si>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</si>
  <si>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</si>
  <si>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</si>
  <si>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</si>
  <si>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</si>
  <si>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</si>
  <si>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</si>
  <si>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</si>
  <si>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</si>
  <si>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</si>
  <si>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</si>
  <si>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</si>
  <si>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</si>
  <si>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</si>
  <si>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</si>
  <si>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</si>
  <si>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</si>
  <si>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</si>
  <si>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</si>
  <si>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</si>
  <si>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</si>
  <si>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</si>
  <si>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</si>
  <si>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</si>
  <si>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</si>
  <si>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</si>
  <si>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</si>
  <si>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</si>
  <si>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</si>
  <si>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</si>
  <si>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</si>
  <si>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</si>
  <si>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</si>
  <si>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</si>
  <si>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</si>
  <si>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</si>
  <si>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</si>
  <si>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</si>
  <si>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</si>
  <si>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</si>
  <si>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</si>
  <si>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</si>
  <si>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</si>
  <si>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</si>
  <si>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</si>
  <si>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</si>
  <si>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</si>
  <si>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</si>
  <si>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</si>
  <si>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</si>
  <si>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</si>
  <si>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</si>
  <si>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</si>
  <si>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</si>
  <si>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</si>
  <si>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</si>
  <si>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</si>
  <si>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</si>
  <si>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</si>
  <si>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</si>
  <si>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</si>
  <si>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</si>
  <si>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</si>
  <si>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</si>
  <si>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</si>
  <si>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</si>
  <si>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</si>
  <si>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</si>
  <si>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</si>
  <si>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</si>
  <si>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</si>
  <si>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</si>
  <si>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</si>
  <si>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</si>
  <si>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</si>
  <si>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</si>
  <si>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</si>
  <si>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</si>
  <si>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</si>
  <si>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</si>
  <si>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</si>
  <si>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</si>
  <si>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</si>
  <si>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</si>
  <si>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</si>
  <si>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</si>
  <si>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</si>
  <si>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</si>
  <si>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</si>
  <si>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</si>
  <si>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</si>
  <si>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</si>
  <si>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</si>
  <si>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</si>
  <si>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</si>
  <si>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</si>
  <si>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</si>
  <si>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</si>
  <si>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</si>
  <si>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</si>
  <si>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</si>
  <si>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</si>
  <si>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</si>
  <si>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</si>
  <si>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</si>
  <si>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</si>
  <si>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</si>
  <si>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</si>
  <si>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</si>
  <si>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</si>
  <si>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</si>
  <si>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</si>
  <si>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</si>
  <si>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</si>
  <si>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</si>
  <si>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</si>
  <si>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</si>
  <si>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</si>
  <si>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</si>
  <si>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</si>
  <si>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</si>
  <si>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</si>
  <si>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</si>
  <si>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</si>
  <si>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</si>
  <si>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</si>
  <si>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</si>
  <si>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</si>
  <si>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</si>
  <si>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</si>
  <si>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</si>
  <si>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</si>
  <si>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</si>
  <si>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</si>
  <si>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</si>
  <si>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</si>
  <si>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</si>
  <si>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</si>
  <si>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</si>
  <si>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</si>
  <si>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</si>
  <si>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</si>
  <si>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</si>
  <si>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</si>
  <si>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</si>
  <si>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</si>
  <si>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</si>
  <si>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</si>
  <si>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</si>
  <si>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</si>
  <si>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</si>
  <si>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</si>
  <si>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</si>
  <si>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</si>
  <si>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</si>
  <si>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</si>
  <si>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</si>
  <si>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</si>
  <si>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</si>
  <si>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</si>
  <si>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</si>
  <si>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</si>
  <si>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</si>
  <si>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</si>
  <si>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</si>
  <si>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</si>
  <si>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</si>
  <si>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</si>
  <si>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</si>
  <si>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</si>
  <si>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</si>
  <si>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</si>
  <si>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</si>
  <si>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</si>
  <si>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</si>
  <si>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</si>
  <si>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</si>
  <si>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</si>
  <si>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</si>
  <si>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</si>
  <si>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</si>
  <si>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</si>
  <si>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</si>
  <si>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</si>
  <si>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</si>
  <si>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</si>
  <si>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</si>
  <si>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</si>
  <si>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</si>
  <si>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</si>
  <si>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</si>
  <si>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</si>
  <si>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</si>
  <si>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</si>
  <si>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</si>
  <si>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</si>
  <si>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</si>
  <si>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</si>
  <si>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</si>
  <si>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</si>
  <si>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</si>
  <si>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</si>
  <si>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</si>
  <si>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</si>
  <si>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</si>
  <si>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</si>
  <si>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</si>
  <si>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</si>
  <si>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</si>
  <si>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</si>
  <si>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</si>
  <si>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</si>
  <si>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</si>
  <si>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</si>
  <si>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</si>
  <si>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</si>
  <si>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</si>
  <si>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</si>
  <si>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</si>
  <si>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</si>
  <si>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</si>
  <si>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</si>
  <si>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</si>
  <si>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</si>
  <si>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</si>
  <si>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</si>
  <si>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</si>
  <si>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</si>
  <si>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</si>
  <si>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</si>
  <si>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</si>
  <si>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</si>
  <si>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</si>
  <si>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</si>
  <si>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</si>
  <si>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</si>
  <si>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</si>
  <si>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</si>
  <si>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</si>
  <si>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</si>
  <si>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</si>
  <si>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</si>
  <si>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</si>
  <si>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</si>
  <si>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</si>
  <si>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</si>
  <si>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</si>
  <si>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</si>
  <si>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</si>
  <si>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</si>
  <si>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</si>
  <si>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</si>
  <si>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</si>
  <si>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</si>
  <si>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</si>
  <si>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</si>
  <si>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</si>
  <si>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</si>
  <si>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</si>
  <si>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</si>
  <si>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</si>
  <si>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</si>
  <si>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</si>
  <si>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</si>
  <si>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</si>
  <si>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</si>
  <si>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</si>
  <si>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</si>
  <si>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</si>
  <si>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</si>
  <si>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</si>
  <si>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</si>
  <si>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</si>
  <si>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</si>
  <si>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</si>
  <si>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</si>
  <si>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</si>
  <si>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</si>
  <si>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</si>
  <si>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</si>
  <si>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</si>
  <si>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</si>
  <si>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</si>
  <si>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</si>
  <si>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</si>
  <si>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</si>
  <si>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</si>
  <si>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</si>
  <si>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</si>
  <si>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</si>
  <si>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</si>
  <si>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</si>
  <si>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</si>
  <si>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</si>
  <si>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</si>
  <si>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</si>
  <si>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</si>
  <si>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</si>
  <si>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</si>
  <si>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</si>
  <si>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</si>
  <si>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</si>
  <si>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</si>
  <si>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</si>
  <si>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</si>
  <si>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</si>
  <si>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</si>
  <si>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</si>
  <si>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</si>
  <si>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</si>
  <si>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</si>
  <si>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</si>
  <si>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</si>
  <si>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</si>
  <si>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</si>
  <si>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</si>
  <si>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</si>
  <si>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</si>
  <si>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</si>
  <si>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</si>
  <si>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</si>
  <si>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</si>
  <si>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</si>
  <si>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</si>
  <si>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</si>
  <si>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</si>
  <si>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</si>
  <si>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</si>
  <si>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</si>
  <si>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</si>
  <si>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</si>
  <si>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</si>
  <si>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</si>
  <si>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</si>
  <si>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</si>
  <si>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</si>
  <si>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</si>
  <si>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</si>
  <si>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</si>
  <si>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</si>
  <si>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</si>
  <si>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</si>
  <si>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</si>
  <si>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</si>
  <si>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</si>
  <si>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</si>
  <si>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</si>
  <si>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</si>
  <si>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</si>
  <si>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</si>
  <si>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</si>
  <si>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</si>
  <si>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</si>
  <si>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</si>
  <si>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</si>
  <si>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</si>
  <si>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</si>
  <si>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</si>
  <si>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</si>
  <si>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</si>
  <si>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</si>
  <si>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3" type="noConversion"/>
  </si>
  <si>
    <t>1. Corrections to all bugs and errors
2. Updates to highlighting on the Smelter List tabs.
3. Updates to Smelter Reference List and Standard Smelter List
4. Added German translation to file.</t>
    <phoneticPr fontId="112"/>
  </si>
  <si>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</si>
  <si>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</si>
  <si>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</si>
  <si>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</si>
  <si>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</si>
  <si>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</si>
  <si>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</si>
  <si>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</si>
  <si>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</si>
  <si>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</si>
  <si>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</si>
  <si>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</si>
  <si>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</si>
  <si>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</si>
  <si>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</si>
  <si>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</si>
  <si>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</si>
  <si>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</si>
  <si>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</si>
  <si>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</si>
  <si>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</si>
  <si>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</si>
  <si>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</si>
  <si>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</si>
  <si>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</si>
  <si>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</si>
  <si>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</si>
  <si>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</si>
  <si>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</si>
  <si>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</si>
  <si>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</si>
  <si>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</si>
  <si>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</si>
  <si>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</si>
  <si>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</si>
  <si>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</si>
  <si>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</si>
  <si>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</si>
  <si>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</si>
  <si>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</si>
  <si>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</si>
  <si>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</si>
  <si>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</si>
  <si>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</si>
  <si>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</si>
  <si>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</si>
  <si>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</si>
  <si>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</si>
  <si>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</si>
  <si>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</si>
  <si>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</si>
  <si>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</si>
  <si>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</si>
  <si>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</si>
  <si>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</si>
  <si>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</si>
  <si>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</si>
  <si>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</si>
  <si>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</si>
  <si>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</si>
  <si>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</si>
  <si>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</si>
  <si>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</si>
  <si>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</si>
  <si>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</si>
  <si>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</si>
  <si>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</si>
  <si>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</si>
  <si>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</si>
  <si>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</si>
  <si>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</si>
  <si>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</si>
  <si>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</si>
  <si>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</si>
  <si>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</si>
  <si>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</si>
  <si>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</si>
  <si>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</si>
  <si>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</si>
  <si>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</si>
  <si>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</si>
  <si>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</si>
  <si>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</si>
  <si>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</si>
  <si>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</si>
  <si>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</si>
  <si>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</si>
  <si>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</si>
  <si>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</si>
  <si>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</si>
  <si>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</si>
  <si>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</si>
  <si>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</si>
  <si>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</si>
  <si>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</si>
  <si>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</si>
  <si>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</si>
  <si>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</si>
  <si>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</si>
  <si>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</si>
  <si>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</si>
  <si>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</si>
  <si>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</si>
  <si>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</si>
  <si>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</si>
  <si>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</si>
  <si>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</si>
  <si>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</si>
  <si>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</si>
  <si>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</si>
  <si>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</si>
  <si>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</si>
  <si>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</si>
  <si>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</si>
  <si>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</si>
  <si>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</si>
  <si>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</si>
  <si>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</si>
  <si>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</si>
  <si>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</si>
  <si>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</si>
  <si>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</si>
  <si>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</si>
  <si>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</si>
  <si>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</si>
  <si>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</si>
  <si>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</si>
  <si>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</si>
  <si>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</si>
  <si>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</si>
  <si>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</si>
  <si>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</si>
  <si>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</si>
  <si>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</si>
  <si>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</si>
  <si>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</si>
  <si>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</si>
  <si>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</si>
  <si>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</si>
  <si>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</si>
  <si>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</si>
  <si>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</si>
  <si>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</si>
  <si>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</si>
  <si>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</si>
  <si>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</si>
  <si>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</si>
  <si>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</si>
  <si>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</si>
  <si>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</si>
  <si>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</si>
  <si>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</si>
  <si>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</si>
  <si>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</si>
  <si>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</si>
  <si>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</si>
  <si>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</si>
  <si>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</si>
  <si>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</si>
  <si>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</si>
  <si>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</si>
  <si>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</si>
  <si>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</si>
  <si>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</si>
  <si>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</si>
  <si>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</si>
  <si>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</si>
  <si>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</si>
  <si>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</si>
  <si>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</si>
  <si>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</si>
  <si>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</si>
  <si>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</si>
  <si>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</si>
  <si>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</si>
  <si>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</si>
  <si>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</si>
  <si>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</si>
  <si>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</si>
  <si>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</si>
  <si>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</si>
  <si>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</si>
  <si>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</si>
  <si>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</si>
  <si>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</si>
  <si>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</si>
  <si>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</si>
  <si>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</si>
  <si>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</si>
  <si>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</si>
  <si>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</si>
  <si>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</si>
  <si>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</si>
  <si>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</si>
  <si>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</si>
  <si>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</si>
  <si>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</si>
  <si>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</si>
  <si>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</si>
  <si>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</si>
  <si>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</si>
  <si>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</si>
  <si>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</si>
  <si>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</si>
  <si>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</si>
  <si>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</si>
  <si>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</si>
  <si>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</si>
  <si>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</si>
  <si>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</si>
  <si>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</si>
  <si>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</si>
  <si>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</si>
  <si>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</si>
  <si>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</si>
  <si>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</si>
  <si>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</si>
  <si>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</si>
  <si>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</si>
  <si>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</si>
  <si>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</si>
  <si>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</si>
  <si>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</si>
  <si>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</si>
  <si>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</si>
  <si>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</si>
  <si>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</si>
  <si>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</si>
  <si>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</si>
  <si>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</si>
  <si>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</si>
  <si>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</si>
  <si>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</si>
  <si>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</si>
  <si>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</si>
  <si>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</si>
  <si>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</si>
  <si>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</si>
  <si>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</si>
  <si>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</si>
  <si>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</si>
  <si>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</si>
  <si>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</si>
  <si>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</si>
  <si>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</si>
  <si>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</si>
  <si>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</si>
  <si>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</si>
  <si>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</si>
  <si>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</si>
  <si>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</si>
  <si>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</si>
  <si>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</si>
  <si>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</si>
  <si>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</si>
  <si>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</si>
  <si>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</si>
  <si>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</si>
  <si>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</si>
  <si>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</si>
  <si>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</si>
  <si>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</si>
  <si>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</si>
  <si>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</si>
  <si>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</si>
  <si>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</si>
  <si>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</si>
  <si>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</si>
  <si>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</si>
  <si>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</si>
  <si>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</si>
  <si>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</si>
  <si>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</si>
  <si>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</si>
  <si>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</si>
  <si>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</si>
  <si>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</si>
  <si>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</si>
  <si>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</si>
  <si>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</si>
  <si>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</si>
  <si>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</si>
  <si>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</si>
  <si>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</si>
  <si>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</si>
  <si>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</si>
  <si>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</si>
  <si>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</si>
  <si>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</si>
  <si>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</si>
  <si>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</si>
  <si>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</si>
  <si>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</si>
  <si>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</si>
  <si>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</si>
  <si>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</si>
  <si>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</si>
  <si>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</si>
  <si>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</si>
  <si>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</si>
  <si>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</si>
  <si>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</si>
  <si>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</si>
  <si>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</si>
  <si>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</si>
  <si>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</si>
  <si>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</si>
  <si>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</si>
  <si>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</si>
  <si>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</si>
  <si>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</si>
  <si>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</si>
  <si>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</si>
  <si>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</si>
  <si>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</si>
  <si>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</si>
  <si>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</si>
  <si>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</si>
  <si>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</si>
  <si>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</si>
  <si>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</si>
  <si>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</si>
  <si>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</si>
  <si>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</si>
  <si>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</si>
  <si>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</si>
  <si>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</si>
  <si>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</si>
  <si>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</si>
  <si>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</si>
  <si>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</si>
  <si>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</si>
  <si>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</si>
  <si>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</si>
  <si>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</si>
  <si>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</si>
  <si>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</si>
  <si>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</si>
  <si>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</si>
  <si>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</si>
  <si>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</si>
  <si>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</si>
  <si>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</si>
  <si>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</si>
  <si>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</si>
  <si>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</si>
  <si>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</si>
  <si>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</si>
  <si>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</si>
  <si>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</si>
  <si>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</si>
  <si>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</si>
  <si>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</si>
  <si>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</si>
  <si>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</si>
  <si>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</si>
  <si>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</si>
  <si>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</si>
  <si>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</si>
  <si>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</si>
  <si>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</si>
  <si>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</si>
  <si>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</si>
  <si>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</si>
  <si>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</si>
  <si>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</si>
  <si>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</si>
  <si>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</si>
  <si>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</si>
  <si>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</si>
  <si>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</si>
  <si>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</si>
  <si>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</si>
  <si>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</si>
  <si>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</si>
  <si>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</si>
  <si>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</si>
  <si>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</si>
  <si>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</si>
  <si>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</si>
  <si>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</si>
  <si>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</si>
  <si>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</si>
  <si>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</si>
  <si>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</si>
  <si>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</si>
  <si>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</si>
  <si>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</si>
  <si>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</si>
  <si>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</si>
  <si>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</si>
  <si>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</si>
  <si>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</si>
  <si>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</si>
  <si>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</si>
  <si>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</si>
  <si>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</si>
  <si>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</si>
  <si>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</si>
  <si>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</si>
  <si>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</si>
  <si>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</si>
  <si>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</si>
  <si>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</si>
  <si>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</si>
  <si>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</si>
  <si>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</si>
  <si>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</si>
  <si>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</si>
  <si>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</si>
  <si>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</si>
  <si>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</si>
  <si>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</si>
  <si>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</si>
  <si>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</si>
  <si>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</si>
  <si>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</si>
  <si>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</si>
  <si>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</si>
  <si>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</si>
  <si>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</si>
  <si>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</si>
  <si>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</si>
  <si>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</si>
  <si>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</si>
  <si>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</si>
  <si>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</si>
  <si>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</si>
  <si>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</si>
  <si>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</si>
  <si>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</si>
  <si>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</si>
  <si>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</si>
  <si>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</si>
  <si>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</si>
  <si>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</si>
  <si>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</si>
  <si>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</si>
  <si>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</si>
  <si>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</si>
  <si>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</si>
  <si>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</si>
  <si>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</si>
  <si>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</si>
  <si>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</si>
  <si>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</si>
  <si>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</si>
  <si>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</si>
  <si>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</si>
  <si>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</si>
  <si>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</si>
  <si>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</si>
  <si>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</si>
  <si>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</si>
  <si>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</si>
  <si>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</si>
  <si>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</si>
  <si>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</si>
  <si>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</si>
  <si>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</si>
  <si>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</si>
  <si>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</si>
  <si>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</si>
  <si>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</si>
  <si>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</si>
  <si>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</si>
  <si>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</si>
  <si>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</si>
  <si>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</si>
  <si>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</si>
  <si>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</si>
  <si>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</si>
  <si>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</si>
  <si>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</si>
  <si>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</si>
  <si>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</si>
  <si>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</si>
  <si>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</si>
  <si>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</si>
  <si>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</si>
  <si>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</si>
  <si>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</si>
  <si>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</si>
  <si>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</si>
  <si>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</si>
  <si>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</si>
  <si>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</si>
  <si>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</si>
  <si>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</si>
  <si>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</si>
  <si>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</si>
  <si>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</si>
  <si>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</si>
  <si>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</si>
  <si>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</si>
  <si>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</si>
  <si>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</si>
  <si>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</si>
  <si>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</si>
  <si>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</si>
  <si>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</si>
  <si>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</si>
  <si>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</si>
  <si>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</si>
  <si>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</si>
  <si>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</si>
  <si>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</si>
  <si>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</si>
  <si>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</si>
  <si>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</si>
  <si>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</si>
  <si>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</si>
  <si>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</si>
  <si>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</si>
  <si>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</si>
  <si>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</si>
  <si>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</si>
  <si>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</si>
  <si>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</si>
  <si>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</si>
  <si>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</si>
  <si>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</si>
  <si>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</si>
  <si>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</si>
  <si>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</si>
  <si>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</si>
  <si>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</si>
  <si>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</si>
  <si>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</si>
  <si>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</si>
  <si>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</si>
  <si>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</si>
  <si>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</si>
  <si>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</si>
  <si>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</si>
  <si>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</si>
  <si>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</si>
  <si>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</si>
  <si>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</si>
  <si>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</si>
  <si>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</si>
  <si>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</si>
  <si>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</si>
  <si>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</si>
  <si>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</si>
  <si>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</si>
  <si>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</si>
  <si>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</si>
  <si>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</si>
  <si>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</si>
  <si>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</si>
  <si>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</si>
  <si>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</si>
  <si>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</si>
  <si>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</si>
  <si>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</si>
  <si>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</si>
  <si>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</si>
  <si>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</si>
  <si>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</si>
  <si>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</si>
  <si>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</si>
  <si>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</si>
  <si>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</si>
  <si>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</si>
  <si>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</si>
  <si>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</si>
  <si>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</si>
  <si>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</si>
  <si>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</si>
  <si>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</si>
  <si>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</si>
  <si>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</si>
  <si>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</si>
  <si>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</si>
  <si>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</si>
  <si>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</si>
  <si>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</si>
  <si>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</si>
  <si>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</si>
  <si>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</si>
  <si>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</si>
  <si>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</si>
  <si>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</si>
  <si>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</si>
  <si>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</si>
  <si>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</si>
  <si>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</si>
  <si>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</si>
  <si>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</si>
  <si>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</si>
  <si>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</si>
  <si>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</si>
  <si>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</si>
  <si>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</si>
  <si>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</si>
  <si>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</si>
  <si>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</si>
  <si>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</si>
  <si>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</si>
  <si>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</si>
  <si>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</si>
  <si>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</si>
  <si>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</si>
  <si>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</si>
  <si>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</si>
  <si>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</si>
  <si>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</si>
  <si>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</si>
  <si>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</si>
  <si>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</si>
  <si>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</si>
  <si>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</si>
  <si>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</si>
  <si>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</si>
  <si>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</si>
  <si>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</si>
  <si>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</si>
  <si>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</si>
  <si>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</si>
  <si>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</si>
  <si>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</si>
  <si>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</si>
  <si>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</si>
  <si>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</si>
  <si>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</si>
  <si>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</si>
  <si>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</si>
  <si>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</si>
  <si>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</si>
  <si>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</si>
  <si>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</si>
  <si>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</si>
  <si>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</si>
  <si>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</si>
  <si>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</si>
  <si>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</si>
  <si>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</si>
  <si>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</si>
  <si>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</si>
  <si>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</si>
  <si>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</si>
  <si>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</si>
  <si>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</si>
  <si>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</si>
  <si>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</si>
  <si>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</si>
  <si>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</si>
  <si>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</si>
  <si>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</si>
  <si>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</si>
  <si>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</si>
  <si>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</si>
  <si>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</si>
  <si>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</si>
  <si>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</si>
  <si>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</si>
  <si>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</si>
  <si>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</si>
  <si>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</si>
  <si>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</si>
  <si>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</si>
  <si>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</si>
  <si>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</si>
  <si>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</si>
  <si>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</si>
  <si>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</si>
  <si>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</si>
  <si>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</si>
  <si>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</si>
  <si>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</si>
  <si>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</si>
  <si>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</si>
  <si>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</si>
  <si>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</si>
  <si>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</si>
  <si>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</si>
  <si>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</si>
  <si>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</si>
  <si>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</si>
  <si>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</si>
  <si>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</si>
  <si>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</si>
  <si>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</si>
  <si>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</si>
  <si>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</si>
  <si>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</si>
  <si>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</si>
  <si>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</si>
  <si>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</si>
  <si>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</si>
  <si>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</si>
  <si>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</si>
  <si>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</si>
  <si>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</si>
  <si>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</si>
  <si>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</si>
  <si>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</si>
  <si>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</si>
  <si>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</si>
  <si>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</si>
  <si>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</si>
  <si>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</si>
  <si>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</si>
  <si>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</si>
  <si>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</si>
  <si>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</si>
  <si>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</si>
  <si>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</si>
  <si>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</si>
  <si>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</si>
  <si>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</si>
  <si>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</si>
  <si>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</si>
  <si>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</si>
  <si>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</si>
  <si>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</si>
  <si>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</si>
  <si>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</si>
  <si>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</si>
  <si>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</si>
  <si>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</si>
  <si>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</si>
  <si>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</si>
  <si>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</si>
  <si>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</si>
  <si>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</si>
  <si>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</si>
  <si>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</si>
  <si>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</si>
  <si>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</si>
  <si>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</si>
  <si>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</si>
  <si>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</si>
  <si>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</si>
  <si>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</si>
  <si>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</si>
  <si>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</si>
  <si>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</si>
  <si>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</si>
  <si>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</si>
  <si>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</si>
  <si>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</si>
  <si>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</si>
  <si>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</si>
  <si>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</si>
  <si>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</si>
  <si>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</si>
  <si>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</si>
  <si>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</si>
  <si>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</si>
  <si>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</si>
  <si>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</si>
  <si>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</si>
  <si>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</si>
  <si>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</si>
  <si>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</si>
  <si>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</si>
  <si>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</si>
  <si>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</si>
  <si>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</si>
  <si>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</si>
  <si>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</si>
  <si>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</si>
  <si>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</si>
  <si>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</si>
  <si>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</si>
  <si>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</si>
  <si>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</si>
  <si>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</si>
  <si>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</si>
  <si>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</si>
  <si>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</si>
  <si>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</si>
  <si>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</si>
  <si>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</si>
  <si>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</si>
  <si>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</si>
  <si>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</si>
  <si>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</si>
  <si>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</si>
  <si>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</si>
  <si>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</si>
  <si>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</si>
  <si>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</si>
  <si>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</si>
  <si>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</si>
  <si>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</si>
  <si>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</si>
  <si>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</si>
  <si>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</si>
  <si>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</si>
  <si>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</si>
  <si>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</si>
  <si>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</si>
  <si>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</si>
  <si>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</si>
  <si>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</si>
  <si>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</si>
  <si>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</si>
  <si>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</si>
  <si>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</si>
  <si>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</si>
  <si>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</si>
  <si>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</si>
  <si>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</si>
  <si>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</si>
  <si>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</si>
  <si>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</si>
  <si>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</si>
  <si>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</si>
  <si>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</si>
  <si>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</si>
  <si>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</si>
  <si>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</si>
  <si>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</si>
  <si>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</si>
  <si>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</si>
  <si>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</si>
  <si>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</si>
  <si>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</si>
  <si>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</si>
  <si>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</si>
  <si>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</si>
  <si>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</si>
  <si>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</si>
  <si>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</si>
  <si>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</si>
  <si>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</si>
  <si>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</si>
  <si>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</si>
  <si>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</si>
  <si>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</si>
  <si>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</si>
  <si>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</si>
  <si>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</si>
  <si>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</si>
  <si>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</si>
  <si>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</si>
  <si>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</si>
  <si>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</si>
  <si>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</si>
  <si>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</si>
  <si>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</si>
  <si>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</si>
  <si>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</si>
  <si>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</si>
  <si>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</si>
  <si>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</si>
  <si>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</si>
  <si>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</si>
  <si>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</si>
  <si>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</si>
  <si>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</si>
  <si>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</si>
  <si>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</si>
  <si>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</si>
  <si>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</si>
  <si>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</si>
  <si>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</si>
  <si>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</si>
  <si>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</si>
  <si>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</si>
  <si>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</si>
  <si>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</si>
  <si>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</si>
  <si>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</si>
  <si>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</si>
  <si>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</si>
  <si>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</si>
  <si>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</si>
  <si>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</si>
  <si>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</si>
  <si>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</si>
  <si>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</si>
  <si>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</si>
  <si>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</si>
  <si>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</si>
  <si>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</si>
  <si>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</si>
  <si>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</si>
  <si>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</si>
  <si>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</si>
  <si>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</si>
  <si>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</si>
  <si>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</si>
  <si>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</si>
  <si>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</si>
  <si>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</si>
  <si>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</si>
  <si>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</si>
  <si>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</si>
  <si>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</si>
  <si>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</si>
  <si>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</si>
  <si>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</si>
  <si>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</si>
  <si>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</si>
  <si>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</si>
  <si>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</si>
  <si>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</si>
  <si>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</si>
  <si>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</si>
  <si>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</si>
  <si>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</si>
  <si>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</si>
  <si>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</si>
  <si>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</si>
  <si>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</si>
  <si>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</si>
  <si>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</si>
  <si>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</si>
  <si>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</si>
  <si>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</si>
  <si>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</si>
  <si>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</si>
  <si>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</si>
  <si>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</si>
  <si>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</si>
  <si>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</si>
  <si>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</si>
  <si>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</si>
  <si>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</si>
  <si>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</si>
  <si>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</si>
  <si>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</si>
  <si>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</si>
  <si>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</si>
  <si>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</si>
  <si>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</si>
  <si>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</si>
  <si>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</si>
  <si>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</si>
  <si>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</si>
  <si>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</si>
  <si>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</si>
  <si>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</si>
  <si>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</si>
  <si>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</si>
  <si>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</si>
  <si>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</si>
  <si>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</si>
  <si>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</si>
  <si>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中文 Chinese</t>
  </si>
  <si>
    <t>SK hynix system ic</t>
    <phoneticPr fontId="83" type="noConversion"/>
  </si>
  <si>
    <t>702 Zhide RD, Xinwu District, Jiangsu China</t>
    <phoneticPr fontId="83" type="noConversion"/>
  </si>
  <si>
    <t>LI TING</t>
    <phoneticPr fontId="83" type="noConversion"/>
  </si>
  <si>
    <t>skhysi.8303715@sk.com</t>
    <phoneticPr fontId="83" type="noConversion"/>
  </si>
  <si>
    <t>86-510-8192-5374</t>
    <phoneticPr fontId="83" type="noConversion"/>
  </si>
  <si>
    <t>TL</t>
    <phoneticPr fontId="83" type="noConversion"/>
  </si>
  <si>
    <t>Only uses approved conflict free material in OECD-Guidelines. CID003255</t>
  </si>
  <si>
    <t>100%</t>
  </si>
  <si>
    <t>Our Basic Policy on Procurement provides that JX Advanced Metals Corporation is to avoid any illegal activities conducted in the Conflict Area and procurement of natural resources being engaged with human rights abuse thereby.</t>
    <phoneticPr fontId="83" type="noConversion"/>
  </si>
  <si>
    <t>https://www.skhynixsystemic.cn/company/human-rightslabor</t>
  </si>
  <si>
    <t>We have requested our direct suppliers to get audited by an independent third party audit program.</t>
  </si>
  <si>
    <t>CID003278</t>
    <phoneticPr fontId="83" type="noConversion"/>
  </si>
  <si>
    <t>5-1, Nishibara-cho 3-chome</t>
  </si>
  <si>
    <t>Takanobu Hagiwara</t>
  </si>
  <si>
    <t>Kinzoku_Responsible_Cobalt@smm-g.com</t>
  </si>
  <si>
    <t>maintain the status of conformant facility</t>
  </si>
  <si>
    <t>Coral Bay Nickel Corporation、Taganito HPAL Nickel Corporation、Recycled</t>
  </si>
  <si>
    <t>Philippines、Recycled</t>
  </si>
  <si>
    <t>CID003255</t>
    <phoneticPr fontId="83" type="noConversion"/>
  </si>
  <si>
    <t>zhang yixing</t>
  </si>
  <si>
    <t>zyix@huayou.com</t>
  </si>
  <si>
    <t>Keep carrying out the RMI/RMAP annual audit</t>
  </si>
  <si>
    <r>
      <rPr>
        <sz val="10"/>
        <rFont val="Verdana"/>
        <family val="2"/>
      </rPr>
      <t>TENKE FUNGURUME MINING SA</t>
    </r>
    <r>
      <rPr>
        <sz val="10"/>
        <rFont val="宋体"/>
        <family val="3"/>
        <charset val="134"/>
      </rPr>
      <t>（</t>
    </r>
    <r>
      <rPr>
        <sz val="10"/>
        <rFont val="Verdana"/>
        <family val="2"/>
      </rPr>
      <t>TFM</t>
    </r>
    <r>
      <rPr>
        <sz val="10"/>
        <rFont val="宋体"/>
        <family val="3"/>
        <charset val="134"/>
      </rPr>
      <t>）</t>
    </r>
  </si>
  <si>
    <t>Democratic Republic of Congo</t>
  </si>
  <si>
    <t>CID003403</t>
    <phoneticPr fontId="83" type="noConversion"/>
  </si>
  <si>
    <t>Vesterveien 31</t>
  </si>
  <si>
    <t>Morten Tolfsen</t>
  </si>
  <si>
    <t xml:space="preserve"> morten.tolfsen@glencore.no</t>
  </si>
  <si>
    <t xml:space="preserve">Own mined materials (which represents the majority of our feed and comes from our Canadian operations,Sudbury and Raglan Mines and the Sudbury Smelter) and 3rd party materials.  The feed materials are tested as part of certification.  We do not supply greater detail about the sources of 3rd party feeds as this information is commercially sensitive.   </t>
  </si>
  <si>
    <t>Canada (Majority), and other locations, recycled</t>
  </si>
  <si>
    <t>Nikkelverk acheived certification to the JDDS Standard through the CopperMark Independent Assurance process.  Upstream suppliers are tested as part of the JDDS certification process, which covers the full scope of materials produced at the asset.</t>
  </si>
  <si>
    <t xml:space="preserve">Tenke and Fungurume Town, </t>
  </si>
  <si>
    <t>Lubudi Territory</t>
  </si>
  <si>
    <t>Lualaba Province</t>
  </si>
  <si>
    <t>/</t>
  </si>
  <si>
    <t>Multiple mines, including own operations</t>
  </si>
  <si>
    <t xml:space="preserve">The Cobalt Cathodes are produced at the Nikkelverk Refinery in Norway using own materials (which represents the majority of our feed and comes from our Canadian operations) and 3rd party materials.  Nikkelverk maintains certification to the Copper Mark Joint Due Diligence Standard for Multiple Metals (JDDS) and reports accordingly 2022 Nikkelverk Public Due Diligence Report.  The JDDS auditor reviews all sources as part of the certification process. We do not supply greater detail about the sources of 3rd party feeds as this information is commercially sensitive. </t>
  </si>
  <si>
    <t xml:space="preserve">We do not supply information for our upstream suppliers as this is tested through the JDDS certification process. </t>
  </si>
  <si>
    <t>200mm wafer</t>
    <phoneticPr fontId="8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</si>
</sst>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3" formatCode="_ * #,##0.00_ ;_ * \-#,##0.00_ ;_ * &quot;-&quot;??_ ;_ @_ "/>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宋体"/>
      <family val="1"/>
      <scheme val="major"/>
    </font>
    <font>
      <sz val="12"/>
      <color rgb="FF3C4043"/>
      <name val="Arial"/>
      <family val="2"/>
    </font>
    <font>
      <b/>
      <sz val="12"/>
      <color rgb="FFFF0000"/>
      <name val="Cambria"/>
      <family val="1"/>
    </font>
    <font>
      <sz val="10"/>
      <name val="宋体"/>
      <family val="3"/>
      <charset val="134"/>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65"/>
        <bgColor rgb="FF000000"/>
      </patternFill>
    </fill>
  </fills>
  <borders count="8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rgb="FF003366"/>
      </left>
      <right/>
      <top style="thin">
        <color rgb="FF003366"/>
      </top>
      <bottom style="thin">
        <color indexed="56"/>
      </bottom>
      <diagonal/>
    </border>
    <border>
      <left/>
      <right/>
      <top style="thin">
        <color rgb="FF003366"/>
      </top>
      <bottom style="thin">
        <color indexed="56"/>
      </bottom>
      <diagonal/>
    </border>
    <border>
      <left/>
      <right style="thin">
        <color indexed="56"/>
      </right>
      <top style="thin">
        <color indexed="56"/>
      </top>
      <bottom/>
      <diagonal/>
    </border>
    <border>
      <left style="thin">
        <color indexed="56"/>
      </left>
      <right style="thin">
        <color indexed="56"/>
      </right>
      <top style="thin">
        <color indexed="56"/>
      </top>
      <bottom/>
      <diagonal/>
    </border>
  </borders>
  <cellStyleXfs count="1168">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1" fillId="0" borderId="0"/>
    <xf numFmtId="0" fontId="81"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1"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82" fontId="4" fillId="0" borderId="0"/>
    <xf numFmtId="182"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1" fillId="0" borderId="0"/>
    <xf numFmtId="0" fontId="81" fillId="0" borderId="0"/>
    <xf numFmtId="0" fontId="81" fillId="0" borderId="0"/>
    <xf numFmtId="182"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xf numFmtId="0" fontId="113" fillId="0" borderId="0" applyNumberForma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98">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6"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0" fillId="0" borderId="32" xfId="0" applyFont="1" applyBorder="1" applyAlignment="1" applyProtection="1">
      <alignment vertical="center" wrapText="1"/>
      <protection hidden="1"/>
    </xf>
    <xf numFmtId="0" fontId="91"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3"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6"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18" xfId="0" applyFont="1" applyBorder="1" applyAlignment="1">
      <alignment vertical="center"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46" xfId="829" applyBorder="1" applyAlignment="1" applyProtection="1">
      <alignment horizontal="left" vertical="center" wrapText="1"/>
      <protection locked="0" hidden="1"/>
    </xf>
    <xf numFmtId="0" fontId="81" fillId="45" borderId="66" xfId="829" applyFill="1" applyBorder="1" applyAlignment="1" applyProtection="1">
      <alignment horizontal="left" vertical="center" wrapText="1"/>
      <protection locked="0" hidden="1"/>
    </xf>
    <xf numFmtId="0" fontId="81" fillId="0" borderId="18" xfId="829" applyBorder="1" applyAlignment="1" applyProtection="1">
      <alignment wrapText="1"/>
      <protection locked="0"/>
    </xf>
    <xf numFmtId="0" fontId="81"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46" xfId="829" applyBorder="1" applyAlignment="1" applyProtection="1">
      <alignment wrapText="1"/>
      <protection locked="0"/>
    </xf>
    <xf numFmtId="0" fontId="81" fillId="0" borderId="77" xfId="829" applyBorder="1" applyAlignment="1" applyProtection="1">
      <alignment horizontal="left" vertical="center" wrapText="1"/>
      <protection locked="0" hidden="1"/>
    </xf>
    <xf numFmtId="0" fontId="81" fillId="45" borderId="78" xfId="829" applyFill="1" applyBorder="1" applyAlignment="1" applyProtection="1">
      <alignment horizontal="left" vertical="center" wrapText="1"/>
      <protection locked="0" hidden="1"/>
    </xf>
    <xf numFmtId="0" fontId="81" fillId="0" borderId="77"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1"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5"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3"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76" fillId="45" borderId="11" xfId="828" applyNumberFormat="1" applyFont="1" applyFill="1" applyBorder="1" applyAlignment="1" applyProtection="1">
      <alignment horizontal="left" vertical="center" wrapText="1"/>
      <protection locked="0"/>
    </xf>
    <xf numFmtId="49" fontId="76"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3" fillId="45" borderId="56" xfId="831" applyNumberFormat="1" applyFill="1" applyBorder="1" applyAlignment="1" applyProtection="1">
      <alignment horizontal="left" vertical="center" wrapText="1"/>
      <protection locked="0"/>
    </xf>
    <xf numFmtId="0" fontId="0" fillId="0" borderId="74" xfId="0" applyBorder="1" applyAlignment="1" applyProtection="1">
      <alignment vertical="center" wrapText="1"/>
      <protection locked="0" hidden="1"/>
    </xf>
    <xf numFmtId="0" fontId="0" fillId="45" borderId="87" xfId="0" applyFill="1" applyBorder="1" applyAlignment="1" applyProtection="1">
      <alignment horizontal="left" vertical="center" wrapText="1"/>
      <protection locked="0"/>
    </xf>
    <xf numFmtId="0" fontId="0" fillId="45" borderId="86" xfId="0" applyFill="1" applyBorder="1" applyAlignment="1" applyProtection="1">
      <alignment horizontal="left" vertical="center" wrapText="1"/>
      <protection locked="0" hidden="1"/>
    </xf>
    <xf numFmtId="0" fontId="0" fillId="45" borderId="87" xfId="0" applyFill="1" applyBorder="1" applyAlignment="1" applyProtection="1">
      <alignment horizontal="left" vertical="center" wrapText="1"/>
      <protection locked="0" hidden="1"/>
    </xf>
    <xf numFmtId="0" fontId="81" fillId="45" borderId="87" xfId="829" applyFill="1" applyBorder="1" applyAlignment="1" applyProtection="1">
      <alignment horizontal="left" vertical="center" wrapText="1"/>
      <protection locked="0" hidden="1"/>
    </xf>
    <xf numFmtId="49" fontId="0" fillId="0" borderId="74" xfId="0" applyNumberFormat="1" applyBorder="1" applyAlignment="1" applyProtection="1">
      <alignment vertical="center"/>
      <protection locked="0"/>
    </xf>
    <xf numFmtId="0" fontId="14" fillId="84" borderId="85" xfId="0" applyFont="1" applyFill="1" applyBorder="1" applyAlignment="1" applyProtection="1">
      <alignment horizontal="left" vertical="center" wrapText="1"/>
      <protection locked="0"/>
    </xf>
    <xf numFmtId="0" fontId="14" fillId="84" borderId="84" xfId="0" applyFont="1" applyFill="1" applyBorder="1" applyAlignment="1" applyProtection="1">
      <alignment horizontal="left" vertical="center" wrapText="1"/>
      <protection locked="0"/>
    </xf>
    <xf numFmtId="0" fontId="113" fillId="84" borderId="11" xfId="831" applyFill="1" applyBorder="1" applyAlignment="1" applyProtection="1">
      <alignment horizontal="left" vertical="center" wrapText="1"/>
      <protection locked="0"/>
    </xf>
    <xf numFmtId="0" fontId="113" fillId="84" borderId="56" xfId="831" applyFill="1"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49" fontId="0" fillId="0" borderId="18" xfId="0" applyNumberFormat="1" applyBorder="1" applyAlignment="1" applyProtection="1">
      <alignment vertical="center"/>
      <protection locked="0"/>
    </xf>
    <xf numFmtId="0" fontId="10" fillId="0" borderId="46" xfId="521" applyBorder="1" applyAlignment="1" applyProtection="1">
      <alignment horizontal="left" vertical="center" wrapText="1"/>
      <protection locked="0" hidden="1"/>
    </xf>
    <xf numFmtId="0" fontId="81" fillId="0" borderId="46" xfId="829" applyBorder="1" applyAlignment="1" applyProtection="1">
      <alignment horizontal="left" vertical="center" wrapText="1"/>
      <protection locked="0" hidden="1"/>
    </xf>
    <xf numFmtId="0" fontId="81" fillId="0" borderId="18" xfId="829" applyBorder="1" applyAlignment="1" applyProtection="1">
      <alignment wrapText="1"/>
      <protection locked="0"/>
    </xf>
    <xf numFmtId="0" fontId="81" fillId="0" borderId="79" xfId="829" applyBorder="1" applyAlignment="1" applyProtection="1">
      <alignment horizontal="left" vertical="center" wrapText="1"/>
      <protection locked="0" hidden="1"/>
    </xf>
    <xf numFmtId="0" fontId="81" fillId="45" borderId="19" xfId="829" applyFill="1" applyBorder="1" applyAlignment="1" applyProtection="1">
      <alignment horizontal="left" vertical="center" wrapText="1"/>
      <protection locked="0" hidden="1"/>
    </xf>
    <xf numFmtId="0" fontId="81" fillId="0" borderId="51" xfId="829" applyBorder="1" applyAlignment="1" applyProtection="1">
      <alignment wrapText="1"/>
      <protection locked="0"/>
    </xf>
  </cellXfs>
  <cellStyles count="1168">
    <cellStyle name="20% - Accent1 2" xfId="6"/>
    <cellStyle name="20% - Accent1 2 2" xfId="596"/>
    <cellStyle name="20% - Accent1 2 2 2" xfId="759"/>
    <cellStyle name="20% - Accent1 2 2 2 2" xfId="1101"/>
    <cellStyle name="20% - Accent1 2 2 3" xfId="987"/>
    <cellStyle name="20% - Accent1 2 3" xfId="712"/>
    <cellStyle name="20% - Accent1 2 3 2" xfId="1054"/>
    <cellStyle name="20% - Accent1 2 4" xfId="834"/>
    <cellStyle name="20% - Accent1 3" xfId="806"/>
    <cellStyle name="20% - Accent1 3 2" xfId="1148"/>
    <cellStyle name="20% - Accent2 2" xfId="7"/>
    <cellStyle name="20% - Accent2 2 2" xfId="597"/>
    <cellStyle name="20% - Accent2 2 2 2" xfId="760"/>
    <cellStyle name="20% - Accent2 2 2 2 2" xfId="1102"/>
    <cellStyle name="20% - Accent2 2 2 3" xfId="988"/>
    <cellStyle name="20% - Accent2 2 3" xfId="713"/>
    <cellStyle name="20% - Accent2 2 3 2" xfId="1055"/>
    <cellStyle name="20% - Accent2 2 4" xfId="835"/>
    <cellStyle name="20% - Accent2 3" xfId="809"/>
    <cellStyle name="20% - Accent2 3 2" xfId="1151"/>
    <cellStyle name="20% - Accent3 2" xfId="8"/>
    <cellStyle name="20% - Accent3 2 2" xfId="598"/>
    <cellStyle name="20% - Accent3 2 2 2" xfId="761"/>
    <cellStyle name="20% - Accent3 2 2 2 2" xfId="1103"/>
    <cellStyle name="20% - Accent3 2 2 3" xfId="989"/>
    <cellStyle name="20% - Accent3 2 3" xfId="714"/>
    <cellStyle name="20% - Accent3 2 3 2" xfId="1056"/>
    <cellStyle name="20% - Accent3 2 4" xfId="836"/>
    <cellStyle name="20% - Accent3 3" xfId="812"/>
    <cellStyle name="20% - Accent3 3 2" xfId="1154"/>
    <cellStyle name="20% - Accent4 2" xfId="9"/>
    <cellStyle name="20% - Accent4 2 2" xfId="599"/>
    <cellStyle name="20% - Accent4 2 2 2" xfId="762"/>
    <cellStyle name="20% - Accent4 2 2 2 2" xfId="1104"/>
    <cellStyle name="20% - Accent4 2 2 3" xfId="990"/>
    <cellStyle name="20% - Accent4 2 3" xfId="715"/>
    <cellStyle name="20% - Accent4 2 3 2" xfId="1057"/>
    <cellStyle name="20% - Accent4 2 4" xfId="837"/>
    <cellStyle name="20% - Accent4 3" xfId="815"/>
    <cellStyle name="20% - Accent4 3 2" xfId="1157"/>
    <cellStyle name="20% - Accent5 2" xfId="10"/>
    <cellStyle name="20% - Accent5 2 2" xfId="600"/>
    <cellStyle name="20% - Accent5 2 2 2" xfId="763"/>
    <cellStyle name="20% - Accent5 2 2 2 2" xfId="1105"/>
    <cellStyle name="20% - Accent5 2 2 3" xfId="991"/>
    <cellStyle name="20% - Accent5 2 3" xfId="716"/>
    <cellStyle name="20% - Accent5 2 3 2" xfId="1058"/>
    <cellStyle name="20% - Accent5 2 4" xfId="838"/>
    <cellStyle name="20% - Accent5 3" xfId="818"/>
    <cellStyle name="20% - Accent5 3 2" xfId="1160"/>
    <cellStyle name="20% - Accent6 2" xfId="11"/>
    <cellStyle name="20% - Accent6 2 2" xfId="601"/>
    <cellStyle name="20% - Accent6 2 2 2" xfId="764"/>
    <cellStyle name="20% - Accent6 2 2 2 2" xfId="1106"/>
    <cellStyle name="20% - Accent6 2 2 3" xfId="992"/>
    <cellStyle name="20% - Accent6 2 3" xfId="717"/>
    <cellStyle name="20% - Accent6 2 3 2" xfId="1059"/>
    <cellStyle name="20% - Accent6 2 4" xfId="839"/>
    <cellStyle name="20% - Accent6 3" xfId="821"/>
    <cellStyle name="20% - Accent6 3 2" xfId="1163"/>
    <cellStyle name="20% - 着色 1" xfId="687" builtinId="30" customBuiltin="1"/>
    <cellStyle name="20% - 着色 1 2" xfId="1034"/>
    <cellStyle name="20% - 着色 2" xfId="691" builtinId="34" customBuiltin="1"/>
    <cellStyle name="20% - 着色 2 2" xfId="1037"/>
    <cellStyle name="20% - 着色 3" xfId="695" builtinId="38" customBuiltin="1"/>
    <cellStyle name="20% - 着色 3 2" xfId="1040"/>
    <cellStyle name="20% - 着色 4" xfId="699" builtinId="42" customBuiltin="1"/>
    <cellStyle name="20% - 着色 4 2" xfId="1043"/>
    <cellStyle name="20% - 着色 5" xfId="703" builtinId="46" customBuiltin="1"/>
    <cellStyle name="20% - 着色 5 2" xfId="1046"/>
    <cellStyle name="20% - 着色 6" xfId="707" builtinId="50" customBuiltin="1"/>
    <cellStyle name="20% - 着色 6 2" xfId="1049"/>
    <cellStyle name="40% - Accent1 2" xfId="12"/>
    <cellStyle name="40% - Accent1 2 2" xfId="602"/>
    <cellStyle name="40% - Accent1 2 2 2" xfId="765"/>
    <cellStyle name="40% - Accent1 2 2 2 2" xfId="1107"/>
    <cellStyle name="40% - Accent1 2 2 3" xfId="993"/>
    <cellStyle name="40% - Accent1 2 3" xfId="718"/>
    <cellStyle name="40% - Accent1 2 3 2" xfId="1060"/>
    <cellStyle name="40% - Accent1 2 4" xfId="840"/>
    <cellStyle name="40% - Accent1 3" xfId="807"/>
    <cellStyle name="40% - Accent1 3 2" xfId="1149"/>
    <cellStyle name="40% - Accent2 2" xfId="13"/>
    <cellStyle name="40% - Accent2 2 2" xfId="603"/>
    <cellStyle name="40% - Accent2 2 2 2" xfId="766"/>
    <cellStyle name="40% - Accent2 2 2 2 2" xfId="1108"/>
    <cellStyle name="40% - Accent2 2 2 3" xfId="994"/>
    <cellStyle name="40% - Accent2 2 3" xfId="719"/>
    <cellStyle name="40% - Accent2 2 3 2" xfId="1061"/>
    <cellStyle name="40% - Accent2 2 4" xfId="841"/>
    <cellStyle name="40% - Accent2 3" xfId="810"/>
    <cellStyle name="40% - Accent2 3 2" xfId="1152"/>
    <cellStyle name="40% - Accent3 2" xfId="14"/>
    <cellStyle name="40% - Accent3 2 2" xfId="604"/>
    <cellStyle name="40% - Accent3 2 2 2" xfId="767"/>
    <cellStyle name="40% - Accent3 2 2 2 2" xfId="1109"/>
    <cellStyle name="40% - Accent3 2 2 3" xfId="995"/>
    <cellStyle name="40% - Accent3 2 3" xfId="720"/>
    <cellStyle name="40% - Accent3 2 3 2" xfId="1062"/>
    <cellStyle name="40% - Accent3 2 4" xfId="842"/>
    <cellStyle name="40% - Accent3 3" xfId="813"/>
    <cellStyle name="40% - Accent3 3 2" xfId="1155"/>
    <cellStyle name="40% - Accent4 2" xfId="15"/>
    <cellStyle name="40% - Accent4 2 2" xfId="605"/>
    <cellStyle name="40% - Accent4 2 2 2" xfId="768"/>
    <cellStyle name="40% - Accent4 2 2 2 2" xfId="1110"/>
    <cellStyle name="40% - Accent4 2 2 3" xfId="996"/>
    <cellStyle name="40% - Accent4 2 3" xfId="721"/>
    <cellStyle name="40% - Accent4 2 3 2" xfId="1063"/>
    <cellStyle name="40% - Accent4 2 4" xfId="843"/>
    <cellStyle name="40% - Accent4 3" xfId="816"/>
    <cellStyle name="40% - Accent4 3 2" xfId="1158"/>
    <cellStyle name="40% - Accent5 2" xfId="16"/>
    <cellStyle name="40% - Accent5 2 2" xfId="606"/>
    <cellStyle name="40% - Accent5 2 2 2" xfId="769"/>
    <cellStyle name="40% - Accent5 2 2 2 2" xfId="1111"/>
    <cellStyle name="40% - Accent5 2 2 3" xfId="997"/>
    <cellStyle name="40% - Accent5 2 3" xfId="722"/>
    <cellStyle name="40% - Accent5 2 3 2" xfId="1064"/>
    <cellStyle name="40% - Accent5 2 4" xfId="844"/>
    <cellStyle name="40% - Accent5 3" xfId="819"/>
    <cellStyle name="40% - Accent5 3 2" xfId="1161"/>
    <cellStyle name="40% - Accent6 2" xfId="17"/>
    <cellStyle name="40% - Accent6 2 2" xfId="607"/>
    <cellStyle name="40% - Accent6 2 2 2" xfId="770"/>
    <cellStyle name="40% - Accent6 2 2 2 2" xfId="1112"/>
    <cellStyle name="40% - Accent6 2 2 3" xfId="998"/>
    <cellStyle name="40% - Accent6 2 3" xfId="723"/>
    <cellStyle name="40% - Accent6 2 3 2" xfId="1065"/>
    <cellStyle name="40% - Accent6 2 4" xfId="845"/>
    <cellStyle name="40% - Accent6 3" xfId="822"/>
    <cellStyle name="40% - Accent6 3 2" xfId="1164"/>
    <cellStyle name="40% - 着色 1" xfId="688" builtinId="31" customBuiltin="1"/>
    <cellStyle name="40% - 着色 1 2" xfId="1035"/>
    <cellStyle name="40% - 着色 2" xfId="692" builtinId="35" customBuiltin="1"/>
    <cellStyle name="40% - 着色 2 2" xfId="1038"/>
    <cellStyle name="40% - 着色 3" xfId="696" builtinId="39" customBuiltin="1"/>
    <cellStyle name="40% - 着色 3 2" xfId="1041"/>
    <cellStyle name="40% - 着色 4" xfId="700" builtinId="43" customBuiltin="1"/>
    <cellStyle name="40% - 着色 4 2" xfId="1044"/>
    <cellStyle name="40% - 着色 5" xfId="704" builtinId="47" customBuiltin="1"/>
    <cellStyle name="40% - 着色 5 2" xfId="1047"/>
    <cellStyle name="40% - 着色 6" xfId="708" builtinId="51" customBuiltin="1"/>
    <cellStyle name="40% - 着色 6 2" xfId="1050"/>
    <cellStyle name="60% - Accent1 2" xfId="18"/>
    <cellStyle name="60% - Accent1 2 2" xfId="608"/>
    <cellStyle name="60% - Accent1 3" xfId="808"/>
    <cellStyle name="60% - Accent1 3 2" xfId="1150"/>
    <cellStyle name="60% - Accent2 2" xfId="19"/>
    <cellStyle name="60% - Accent2 2 2" xfId="609"/>
    <cellStyle name="60% - Accent2 3" xfId="811"/>
    <cellStyle name="60% - Accent2 3 2" xfId="1153"/>
    <cellStyle name="60% - Accent3 2" xfId="20"/>
    <cellStyle name="60% - Accent3 2 2" xfId="610"/>
    <cellStyle name="60% - Accent3 3" xfId="814"/>
    <cellStyle name="60% - Accent3 3 2" xfId="1156"/>
    <cellStyle name="60% - Accent4 2" xfId="21"/>
    <cellStyle name="60% - Accent4 2 2" xfId="611"/>
    <cellStyle name="60% - Accent4 3" xfId="817"/>
    <cellStyle name="60% - Accent4 3 2" xfId="1159"/>
    <cellStyle name="60% - Accent5 2" xfId="22"/>
    <cellStyle name="60% - Accent5 2 2" xfId="612"/>
    <cellStyle name="60% - Accent5 3" xfId="820"/>
    <cellStyle name="60% - Accent5 3 2" xfId="1162"/>
    <cellStyle name="60% - Accent6 2" xfId="23"/>
    <cellStyle name="60% - Accent6 2 2" xfId="613"/>
    <cellStyle name="60% - Accent6 3" xfId="823"/>
    <cellStyle name="60% - Accent6 3 2" xfId="1165"/>
    <cellStyle name="60% - 着色 1" xfId="689" builtinId="32" customBuiltin="1"/>
    <cellStyle name="60% - 着色 1 2" xfId="1036"/>
    <cellStyle name="60% - 着色 2" xfId="693" builtinId="36" customBuiltin="1"/>
    <cellStyle name="60% - 着色 2 2" xfId="1039"/>
    <cellStyle name="60% - 着色 3" xfId="697" builtinId="40" customBuiltin="1"/>
    <cellStyle name="60% - 着色 3 2" xfId="1042"/>
    <cellStyle name="60% - 着色 4" xfId="701" builtinId="44" customBuiltin="1"/>
    <cellStyle name="60% - 着色 4 2" xfId="1045"/>
    <cellStyle name="60% - 着色 5" xfId="705" builtinId="48" customBuiltin="1"/>
    <cellStyle name="60% - 着色 5 2" xfId="1048"/>
    <cellStyle name="60% - 着色 6" xfId="709" builtinId="52" customBuiltin="1"/>
    <cellStyle name="60% - 着色 6 2" xfId="105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2 2" xfId="846"/>
    <cellStyle name="Comma [0] 3" xfId="35"/>
    <cellStyle name="Comma [0] 4" xfId="36"/>
    <cellStyle name="Comma [0] 5" xfId="833"/>
    <cellStyle name="Comma 10" xfId="37"/>
    <cellStyle name="Comma 10 2" xfId="84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 2" xfId="848"/>
    <cellStyle name="Comma 110" xfId="49"/>
    <cellStyle name="Comma 111" xfId="50"/>
    <cellStyle name="Comma 112" xfId="51"/>
    <cellStyle name="Comma 113" xfId="52"/>
    <cellStyle name="Comma 114" xfId="53"/>
    <cellStyle name="Comma 115" xfId="54"/>
    <cellStyle name="Comma 116" xfId="55"/>
    <cellStyle name="Comma 116 2" xfId="849"/>
    <cellStyle name="Comma 117" xfId="56"/>
    <cellStyle name="Comma 117 2" xfId="850"/>
    <cellStyle name="Comma 118" xfId="57"/>
    <cellStyle name="Comma 118 2" xfId="851"/>
    <cellStyle name="Comma 119" xfId="58"/>
    <cellStyle name="Comma 119 2" xfId="852"/>
    <cellStyle name="Comma 12" xfId="59"/>
    <cellStyle name="Comma 12 2" xfId="853"/>
    <cellStyle name="Comma 120" xfId="60"/>
    <cellStyle name="Comma 120 2" xfId="854"/>
    <cellStyle name="Comma 121" xfId="61"/>
    <cellStyle name="Comma 121 2" xfId="855"/>
    <cellStyle name="Comma 122" xfId="62"/>
    <cellStyle name="Comma 122 2" xfId="856"/>
    <cellStyle name="Comma 123" xfId="63"/>
    <cellStyle name="Comma 123 2" xfId="857"/>
    <cellStyle name="Comma 124" xfId="64"/>
    <cellStyle name="Comma 124 2" xfId="858"/>
    <cellStyle name="Comma 125" xfId="65"/>
    <cellStyle name="Comma 125 2" xfId="859"/>
    <cellStyle name="Comma 126" xfId="66"/>
    <cellStyle name="Comma 126 2" xfId="860"/>
    <cellStyle name="Comma 127" xfId="67"/>
    <cellStyle name="Comma 127 2" xfId="861"/>
    <cellStyle name="Comma 128" xfId="68"/>
    <cellStyle name="Comma 128 2" xfId="862"/>
    <cellStyle name="Comma 129" xfId="69"/>
    <cellStyle name="Comma 129 2" xfId="863"/>
    <cellStyle name="Comma 13" xfId="70"/>
    <cellStyle name="Comma 13 2" xfId="864"/>
    <cellStyle name="Comma 130" xfId="71"/>
    <cellStyle name="Comma 130 2" xfId="865"/>
    <cellStyle name="Comma 131" xfId="72"/>
    <cellStyle name="Comma 131 2" xfId="866"/>
    <cellStyle name="Comma 132" xfId="73"/>
    <cellStyle name="Comma 132 2" xfId="867"/>
    <cellStyle name="Comma 133" xfId="74"/>
    <cellStyle name="Comma 133 2" xfId="868"/>
    <cellStyle name="Comma 134" xfId="75"/>
    <cellStyle name="Comma 134 2" xfId="869"/>
    <cellStyle name="Comma 135" xfId="76"/>
    <cellStyle name="Comma 135 2" xfId="870"/>
    <cellStyle name="Comma 136" xfId="77"/>
    <cellStyle name="Comma 136 2" xfId="871"/>
    <cellStyle name="Comma 137" xfId="78"/>
    <cellStyle name="Comma 137 2" xfId="872"/>
    <cellStyle name="Comma 138" xfId="79"/>
    <cellStyle name="Comma 138 2" xfId="873"/>
    <cellStyle name="Comma 139" xfId="80"/>
    <cellStyle name="Comma 14" xfId="81"/>
    <cellStyle name="Comma 14 2" xfId="874"/>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 2" xfId="875"/>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 2" xfId="876"/>
    <cellStyle name="Comma 160" xfId="104"/>
    <cellStyle name="Comma 160 2" xfId="877"/>
    <cellStyle name="Comma 161" xfId="105"/>
    <cellStyle name="Comma 161 2" xfId="878"/>
    <cellStyle name="Comma 162" xfId="106"/>
    <cellStyle name="Comma 162 2" xfId="879"/>
    <cellStyle name="Comma 163" xfId="107"/>
    <cellStyle name="Comma 163 2" xfId="880"/>
    <cellStyle name="Comma 164" xfId="108"/>
    <cellStyle name="Comma 164 2" xfId="881"/>
    <cellStyle name="Comma 165" xfId="109"/>
    <cellStyle name="Comma 165 2" xfId="882"/>
    <cellStyle name="Comma 166" xfId="110"/>
    <cellStyle name="Comma 166 2" xfId="883"/>
    <cellStyle name="Comma 167" xfId="111"/>
    <cellStyle name="Comma 167 2" xfId="884"/>
    <cellStyle name="Comma 168" xfId="112"/>
    <cellStyle name="Comma 168 2" xfId="885"/>
    <cellStyle name="Comma 169" xfId="113"/>
    <cellStyle name="Comma 169 2" xfId="886"/>
    <cellStyle name="Comma 17" xfId="114"/>
    <cellStyle name="Comma 17 2" xfId="887"/>
    <cellStyle name="Comma 170" xfId="115"/>
    <cellStyle name="Comma 170 2" xfId="888"/>
    <cellStyle name="Comma 171" xfId="116"/>
    <cellStyle name="Comma 171 2" xfId="889"/>
    <cellStyle name="Comma 172" xfId="117"/>
    <cellStyle name="Comma 172 2" xfId="890"/>
    <cellStyle name="Comma 173" xfId="118"/>
    <cellStyle name="Comma 173 2" xfId="891"/>
    <cellStyle name="Comma 174" xfId="119"/>
    <cellStyle name="Comma 174 2" xfId="892"/>
    <cellStyle name="Comma 175" xfId="120"/>
    <cellStyle name="Comma 175 2" xfId="893"/>
    <cellStyle name="Comma 176" xfId="121"/>
    <cellStyle name="Comma 176 2" xfId="894"/>
    <cellStyle name="Comma 177" xfId="122"/>
    <cellStyle name="Comma 177 2" xfId="895"/>
    <cellStyle name="Comma 178" xfId="123"/>
    <cellStyle name="Comma 178 2" xfId="896"/>
    <cellStyle name="Comma 179" xfId="124"/>
    <cellStyle name="Comma 179 2" xfId="897"/>
    <cellStyle name="Comma 18" xfId="125"/>
    <cellStyle name="Comma 18 2" xfId="898"/>
    <cellStyle name="Comma 180" xfId="126"/>
    <cellStyle name="Comma 180 2" xfId="899"/>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 2" xfId="900"/>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 2" xfId="901"/>
    <cellStyle name="Comma 20" xfId="148"/>
    <cellStyle name="Comma 20 2" xfId="902"/>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 2" xfId="903"/>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 2" xfId="904"/>
    <cellStyle name="Comma 220" xfId="171"/>
    <cellStyle name="Comma 221" xfId="172"/>
    <cellStyle name="Comma 222" xfId="173"/>
    <cellStyle name="Comma 223" xfId="174"/>
    <cellStyle name="Comma 224" xfId="832"/>
    <cellStyle name="Comma 23" xfId="175"/>
    <cellStyle name="Comma 23 2" xfId="905"/>
    <cellStyle name="Comma 24" xfId="176"/>
    <cellStyle name="Comma 24 2" xfId="906"/>
    <cellStyle name="Comma 25" xfId="177"/>
    <cellStyle name="Comma 25 2" xfId="907"/>
    <cellStyle name="Comma 26" xfId="178"/>
    <cellStyle name="Comma 26 2" xfId="908"/>
    <cellStyle name="Comma 27" xfId="179"/>
    <cellStyle name="Comma 27 2" xfId="909"/>
    <cellStyle name="Comma 28" xfId="180"/>
    <cellStyle name="Comma 28 2" xfId="910"/>
    <cellStyle name="Comma 29" xfId="181"/>
    <cellStyle name="Comma 29 2" xfId="911"/>
    <cellStyle name="Comma 3" xfId="182"/>
    <cellStyle name="Comma 3 2" xfId="912"/>
    <cellStyle name="Comma 30" xfId="183"/>
    <cellStyle name="Comma 30 2" xfId="913"/>
    <cellStyle name="Comma 31" xfId="184"/>
    <cellStyle name="Comma 31 2" xfId="914"/>
    <cellStyle name="Comma 32" xfId="185"/>
    <cellStyle name="Comma 32 2" xfId="915"/>
    <cellStyle name="Comma 33" xfId="186"/>
    <cellStyle name="Comma 33 2" xfId="916"/>
    <cellStyle name="Comma 34" xfId="187"/>
    <cellStyle name="Comma 34 2" xfId="917"/>
    <cellStyle name="Comma 35" xfId="188"/>
    <cellStyle name="Comma 35 2" xfId="918"/>
    <cellStyle name="Comma 36" xfId="189"/>
    <cellStyle name="Comma 36 2" xfId="919"/>
    <cellStyle name="Comma 37" xfId="190"/>
    <cellStyle name="Comma 37 2" xfId="920"/>
    <cellStyle name="Comma 38" xfId="191"/>
    <cellStyle name="Comma 38 2" xfId="921"/>
    <cellStyle name="Comma 39" xfId="192"/>
    <cellStyle name="Comma 39 2" xfId="922"/>
    <cellStyle name="Comma 4" xfId="193"/>
    <cellStyle name="Comma 4 2" xfId="92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 2" xfId="92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 2" xfId="92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69 2" xfId="926"/>
    <cellStyle name="Comma 7" xfId="226"/>
    <cellStyle name="Comma 7 2" xfId="927"/>
    <cellStyle name="Comma 70" xfId="227"/>
    <cellStyle name="Comma 70 2" xfId="928"/>
    <cellStyle name="Comma 71" xfId="228"/>
    <cellStyle name="Comma 71 2" xfId="929"/>
    <cellStyle name="Comma 72" xfId="229"/>
    <cellStyle name="Comma 72 2" xfId="930"/>
    <cellStyle name="Comma 73" xfId="230"/>
    <cellStyle name="Comma 73 2" xfId="931"/>
    <cellStyle name="Comma 74" xfId="231"/>
    <cellStyle name="Comma 74 2" xfId="932"/>
    <cellStyle name="Comma 75" xfId="232"/>
    <cellStyle name="Comma 75 2" xfId="933"/>
    <cellStyle name="Comma 76" xfId="233"/>
    <cellStyle name="Comma 76 2" xfId="934"/>
    <cellStyle name="Comma 77" xfId="234"/>
    <cellStyle name="Comma 77 2" xfId="935"/>
    <cellStyle name="Comma 78" xfId="235"/>
    <cellStyle name="Comma 78 2" xfId="936"/>
    <cellStyle name="Comma 79" xfId="236"/>
    <cellStyle name="Comma 79 2" xfId="937"/>
    <cellStyle name="Comma 8" xfId="237"/>
    <cellStyle name="Comma 8 2" xfId="938"/>
    <cellStyle name="Comma 80" xfId="238"/>
    <cellStyle name="Comma 80 2" xfId="939"/>
    <cellStyle name="Comma 81" xfId="239"/>
    <cellStyle name="Comma 81 2" xfId="940"/>
    <cellStyle name="Comma 82" xfId="240"/>
    <cellStyle name="Comma 82 2" xfId="941"/>
    <cellStyle name="Comma 83" xfId="241"/>
    <cellStyle name="Comma 83 2" xfId="942"/>
    <cellStyle name="Comma 84" xfId="242"/>
    <cellStyle name="Comma 84 2" xfId="943"/>
    <cellStyle name="Comma 85" xfId="243"/>
    <cellStyle name="Comma 85 2" xfId="944"/>
    <cellStyle name="Comma 86" xfId="244"/>
    <cellStyle name="Comma 86 2" xfId="945"/>
    <cellStyle name="Comma 87" xfId="245"/>
    <cellStyle name="Comma 87 2" xfId="946"/>
    <cellStyle name="Comma 88" xfId="246"/>
    <cellStyle name="Comma 88 2" xfId="947"/>
    <cellStyle name="Comma 89" xfId="247"/>
    <cellStyle name="Comma 89 2" xfId="948"/>
    <cellStyle name="Comma 9" xfId="248"/>
    <cellStyle name="Comma 9 2" xfId="949"/>
    <cellStyle name="Comma 90" xfId="249"/>
    <cellStyle name="Comma 90 2" xfId="950"/>
    <cellStyle name="Comma 91" xfId="250"/>
    <cellStyle name="Comma 91 2" xfId="951"/>
    <cellStyle name="Comma 92" xfId="251"/>
    <cellStyle name="Comma 92 2" xfId="952"/>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2 2 2" xfId="1117"/>
    <cellStyle name="Normal 13 2 2 2 2 2 3" xfId="1003"/>
    <cellStyle name="Normal 13 2 2 2 2 3" xfId="728"/>
    <cellStyle name="Normal 13 2 2 2 2 3 2" xfId="1070"/>
    <cellStyle name="Normal 13 2 2 2 2 4" xfId="956"/>
    <cellStyle name="Normal 13 2 2 2 3" xfId="511"/>
    <cellStyle name="Normal 13 2 2 2 3 2" xfId="639"/>
    <cellStyle name="Normal 13 2 2 2 3 2 2" xfId="776"/>
    <cellStyle name="Normal 13 2 2 2 3 2 2 2" xfId="1118"/>
    <cellStyle name="Normal 13 2 2 2 3 2 3" xfId="1004"/>
    <cellStyle name="Normal 13 2 2 2 3 3" xfId="729"/>
    <cellStyle name="Normal 13 2 2 2 3 3 2" xfId="1071"/>
    <cellStyle name="Normal 13 2 2 2 3 4" xfId="957"/>
    <cellStyle name="Normal 13 2 2 2 4" xfId="637"/>
    <cellStyle name="Normal 13 2 2 2 4 2" xfId="774"/>
    <cellStyle name="Normal 13 2 2 2 4 2 2" xfId="1116"/>
    <cellStyle name="Normal 13 2 2 2 4 3" xfId="1002"/>
    <cellStyle name="Normal 13 2 2 2 5" xfId="727"/>
    <cellStyle name="Normal 13 2 2 2 5 2" xfId="1069"/>
    <cellStyle name="Normal 13 2 2 2 6" xfId="955"/>
    <cellStyle name="Normal 13 2 2 3" xfId="636"/>
    <cellStyle name="Normal 13 2 2 3 2" xfId="773"/>
    <cellStyle name="Normal 13 2 2 3 2 2" xfId="1115"/>
    <cellStyle name="Normal 13 2 2 3 3" xfId="1001"/>
    <cellStyle name="Normal 13 2 2 4" xfId="726"/>
    <cellStyle name="Normal 13 2 2 4 2" xfId="1068"/>
    <cellStyle name="Normal 13 2 2 5" xfId="954"/>
    <cellStyle name="Normal 13 2 3" xfId="512"/>
    <cellStyle name="Normal 13 2 3 2" xfId="640"/>
    <cellStyle name="Normal 13 2 3 2 2" xfId="777"/>
    <cellStyle name="Normal 13 2 3 2 2 2" xfId="1119"/>
    <cellStyle name="Normal 13 2 3 2 3" xfId="1005"/>
    <cellStyle name="Normal 13 2 3 3" xfId="730"/>
    <cellStyle name="Normal 13 2 3 3 2" xfId="1072"/>
    <cellStyle name="Normal 13 2 3 4" xfId="958"/>
    <cellStyle name="Normal 13 2 4" xfId="635"/>
    <cellStyle name="Normal 13 2 4 2" xfId="772"/>
    <cellStyle name="Normal 13 2 4 2 2" xfId="1114"/>
    <cellStyle name="Normal 13 2 4 3" xfId="1000"/>
    <cellStyle name="Normal 13 2 5" xfId="725"/>
    <cellStyle name="Normal 13 2 5 2" xfId="1067"/>
    <cellStyle name="Normal 13 2 6" xfId="953"/>
    <cellStyle name="Normal 13 3" xfId="513"/>
    <cellStyle name="Normal 13 3 2" xfId="514"/>
    <cellStyle name="Normal 13 3 2 2" xfId="642"/>
    <cellStyle name="Normal 13 3 2 2 2" xfId="779"/>
    <cellStyle name="Normal 13 3 2 2 2 2" xfId="1121"/>
    <cellStyle name="Normal 13 3 2 2 3" xfId="1007"/>
    <cellStyle name="Normal 13 3 2 3" xfId="732"/>
    <cellStyle name="Normal 13 3 2 3 2" xfId="1074"/>
    <cellStyle name="Normal 13 3 2 4" xfId="960"/>
    <cellStyle name="Normal 13 3 3" xfId="641"/>
    <cellStyle name="Normal 13 3 3 2" xfId="778"/>
    <cellStyle name="Normal 13 3 3 2 2" xfId="1120"/>
    <cellStyle name="Normal 13 3 3 3" xfId="1006"/>
    <cellStyle name="Normal 13 3 4" xfId="731"/>
    <cellStyle name="Normal 13 3 4 2" xfId="1073"/>
    <cellStyle name="Normal 13 3 5" xfId="959"/>
    <cellStyle name="Normal 13 4" xfId="515"/>
    <cellStyle name="Normal 13 4 2" xfId="643"/>
    <cellStyle name="Normal 13 4 2 2" xfId="780"/>
    <cellStyle name="Normal 13 4 2 2 2" xfId="1122"/>
    <cellStyle name="Normal 13 4 2 3" xfId="1008"/>
    <cellStyle name="Normal 13 4 3" xfId="733"/>
    <cellStyle name="Normal 13 4 3 2" xfId="1075"/>
    <cellStyle name="Normal 13 4 4" xfId="961"/>
    <cellStyle name="Normal 13 5" xfId="634"/>
    <cellStyle name="Normal 13 5 2" xfId="771"/>
    <cellStyle name="Normal 13 5 2 2" xfId="1113"/>
    <cellStyle name="Normal 13 5 3" xfId="999"/>
    <cellStyle name="Normal 13 6" xfId="516"/>
    <cellStyle name="Normal 13 6 2" xfId="644"/>
    <cellStyle name="Normal 13 6 2 2" xfId="781"/>
    <cellStyle name="Normal 13 6 2 2 2" xfId="1123"/>
    <cellStyle name="Normal 13 6 2 3" xfId="1009"/>
    <cellStyle name="Normal 13 6 3" xfId="734"/>
    <cellStyle name="Normal 13 6 3 2" xfId="1076"/>
    <cellStyle name="Normal 13 6 4" xfId="962"/>
    <cellStyle name="Normal 13 7" xfId="724"/>
    <cellStyle name="Normal 13 7 2" xfId="1066"/>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2 2 2" xfId="1124"/>
    <cellStyle name="Normal 2 2 2 2 3" xfId="1010"/>
    <cellStyle name="Normal 2 2 2 3" xfId="735"/>
    <cellStyle name="Normal 2 2 2 3 2" xfId="1077"/>
    <cellStyle name="Normal 2 2 2 4" xfId="963"/>
    <cellStyle name="Normal 2 2 3" xfId="524"/>
    <cellStyle name="Normal 2 2 3 2" xfId="646"/>
    <cellStyle name="Normal 2 2 3 2 2" xfId="783"/>
    <cellStyle name="Normal 2 2 3 2 2 2" xfId="1125"/>
    <cellStyle name="Normal 2 2 3 2 3" xfId="1011"/>
    <cellStyle name="Normal 2 2 3 3" xfId="736"/>
    <cellStyle name="Normal 2 2 3 3 2" xfId="1078"/>
    <cellStyle name="Normal 2 2 3 4" xfId="964"/>
    <cellStyle name="Normal 2 3" xfId="525"/>
    <cellStyle name="Normal 2 3 2" xfId="526"/>
    <cellStyle name="Normal 2 3 2 2" xfId="647"/>
    <cellStyle name="Normal 2 3 2 2 2" xfId="784"/>
    <cellStyle name="Normal 2 3 2 2 2 2" xfId="1126"/>
    <cellStyle name="Normal 2 3 2 2 3" xfId="1012"/>
    <cellStyle name="Normal 2 3 2 3" xfId="737"/>
    <cellStyle name="Normal 2 3 2 3 2" xfId="1079"/>
    <cellStyle name="Normal 2 3 2 4" xfId="965"/>
    <cellStyle name="Normal 2 4" xfId="527"/>
    <cellStyle name="Normal 2 4 2" xfId="528"/>
    <cellStyle name="Normal 2 4 2 2" xfId="648"/>
    <cellStyle name="Normal 2 4 2 2 2" xfId="785"/>
    <cellStyle name="Normal 2 4 2 2 2 2" xfId="1127"/>
    <cellStyle name="Normal 2 4 2 2 3" xfId="1013"/>
    <cellStyle name="Normal 2 4 2 3" xfId="738"/>
    <cellStyle name="Normal 2 4 2 3 2" xfId="1080"/>
    <cellStyle name="Normal 2 4 2 4" xfId="966"/>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2 2 2" xfId="1128"/>
    <cellStyle name="Normal 3 2 2 3" xfId="1014"/>
    <cellStyle name="Normal 3 2 3" xfId="739"/>
    <cellStyle name="Normal 3 2 3 2" xfId="1081"/>
    <cellStyle name="Normal 3 2 4" xfId="967"/>
    <cellStyle name="Normal 3 3" xfId="534"/>
    <cellStyle name="Normal 3 4" xfId="535"/>
    <cellStyle name="Normal 3 4 2" xfId="650"/>
    <cellStyle name="Normal 3 4 2 2" xfId="787"/>
    <cellStyle name="Normal 3 4 2 2 2" xfId="1129"/>
    <cellStyle name="Normal 3 4 2 3" xfId="1015"/>
    <cellStyle name="Normal 3 4 3" xfId="740"/>
    <cellStyle name="Normal 3 4 3 2" xfId="1082"/>
    <cellStyle name="Normal 3 4 4" xfId="968"/>
    <cellStyle name="Normal 3 8" xfId="536"/>
    <cellStyle name="Normal 3 8 2" xfId="537"/>
    <cellStyle name="Normal 3 8 2 2" xfId="538"/>
    <cellStyle name="Normal 3 8 2 2 2" xfId="653"/>
    <cellStyle name="Normal 3 8 2 2 2 2" xfId="790"/>
    <cellStyle name="Normal 3 8 2 2 2 2 2" xfId="1132"/>
    <cellStyle name="Normal 3 8 2 2 2 3" xfId="1018"/>
    <cellStyle name="Normal 3 8 2 2 3" xfId="743"/>
    <cellStyle name="Normal 3 8 2 2 3 2" xfId="1085"/>
    <cellStyle name="Normal 3 8 2 2 4" xfId="971"/>
    <cellStyle name="Normal 3 8 2 3" xfId="652"/>
    <cellStyle name="Normal 3 8 2 3 2" xfId="789"/>
    <cellStyle name="Normal 3 8 2 3 2 2" xfId="1131"/>
    <cellStyle name="Normal 3 8 2 3 3" xfId="1017"/>
    <cellStyle name="Normal 3 8 2 4" xfId="742"/>
    <cellStyle name="Normal 3 8 2 4 2" xfId="1084"/>
    <cellStyle name="Normal 3 8 2 5" xfId="970"/>
    <cellStyle name="Normal 3 8 3" xfId="539"/>
    <cellStyle name="Normal 3 8 3 2" xfId="654"/>
    <cellStyle name="Normal 3 8 3 2 2" xfId="791"/>
    <cellStyle name="Normal 3 8 3 2 2 2" xfId="1133"/>
    <cellStyle name="Normal 3 8 3 2 3" xfId="1019"/>
    <cellStyle name="Normal 3 8 3 3" xfId="744"/>
    <cellStyle name="Normal 3 8 3 3 2" xfId="1086"/>
    <cellStyle name="Normal 3 8 3 4" xfId="972"/>
    <cellStyle name="Normal 3 8 4" xfId="651"/>
    <cellStyle name="Normal 3 8 4 2" xfId="788"/>
    <cellStyle name="Normal 3 8 4 2 2" xfId="1130"/>
    <cellStyle name="Normal 3 8 4 3" xfId="1016"/>
    <cellStyle name="Normal 3 8 5" xfId="741"/>
    <cellStyle name="Normal 3 8 5 2" xfId="1083"/>
    <cellStyle name="Normal 3 8 6" xfId="969"/>
    <cellStyle name="Normal 4" xfId="540"/>
    <cellStyle name="Normal 4 2" xfId="541"/>
    <cellStyle name="Normal 4 2 2" xfId="655"/>
    <cellStyle name="Normal 4 2 2 2" xfId="792"/>
    <cellStyle name="Normal 4 2 2 2 2" xfId="1134"/>
    <cellStyle name="Normal 4 2 2 3" xfId="1020"/>
    <cellStyle name="Normal 4 2 3" xfId="745"/>
    <cellStyle name="Normal 4 2 3 2" xfId="1087"/>
    <cellStyle name="Normal 4 2 4" xfId="973"/>
    <cellStyle name="Normal 4 3" xfId="542"/>
    <cellStyle name="Normal 4 4" xfId="543"/>
    <cellStyle name="Normal 4 4 2" xfId="656"/>
    <cellStyle name="Normal 4 4 2 2" xfId="793"/>
    <cellStyle name="Normal 4 4 2 2 2" xfId="1135"/>
    <cellStyle name="Normal 4 4 2 3" xfId="1021"/>
    <cellStyle name="Normal 4 4 3" xfId="746"/>
    <cellStyle name="Normal 4 4 3 2" xfId="1088"/>
    <cellStyle name="Normal 4 4 4" xfId="974"/>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2 2 2" xfId="1136"/>
    <cellStyle name="Normal 5 3 2 3" xfId="1022"/>
    <cellStyle name="Normal 5 3 3" xfId="747"/>
    <cellStyle name="Normal 5 3 3 2" xfId="1089"/>
    <cellStyle name="Normal 5 3 4" xfId="975"/>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2 2 2" xfId="1138"/>
    <cellStyle name="Normal 6 2 2 3" xfId="1024"/>
    <cellStyle name="Normal 6 2 3" xfId="749"/>
    <cellStyle name="Normal 6 2 3 2" xfId="1091"/>
    <cellStyle name="Normal 6 2 4" xfId="977"/>
    <cellStyle name="Normal 6 3" xfId="570"/>
    <cellStyle name="Normal 6 4" xfId="658"/>
    <cellStyle name="Normal 6 4 2" xfId="795"/>
    <cellStyle name="Normal 6 4 2 2" xfId="1137"/>
    <cellStyle name="Normal 6 4 3" xfId="1023"/>
    <cellStyle name="Normal 6 5" xfId="748"/>
    <cellStyle name="Normal 6 5 2" xfId="1090"/>
    <cellStyle name="Normal 6 6" xfId="976"/>
    <cellStyle name="Normal 7" xfId="571"/>
    <cellStyle name="Normal 7 2" xfId="572"/>
    <cellStyle name="Normal 8" xfId="573"/>
    <cellStyle name="Normal 9" xfId="710"/>
    <cellStyle name="Normal 9 2" xfId="824"/>
    <cellStyle name="Normal 9 2 2" xfId="1166"/>
    <cellStyle name="Normal 9 3" xfId="1052"/>
    <cellStyle name="Normal_Sheet1" xfId="574"/>
    <cellStyle name="Note 2" xfId="575"/>
    <cellStyle name="Note 2 2" xfId="660"/>
    <cellStyle name="Note 2 2 2" xfId="797"/>
    <cellStyle name="Note 2 2 2 2" xfId="1139"/>
    <cellStyle name="Note 2 2 3" xfId="1025"/>
    <cellStyle name="Note 2 3" xfId="750"/>
    <cellStyle name="Note 2 3 2" xfId="1092"/>
    <cellStyle name="Note 2 4" xfId="978"/>
    <cellStyle name="Note 3" xfId="711"/>
    <cellStyle name="Note 3 2" xfId="825"/>
    <cellStyle name="Note 3 2 2" xfId="1167"/>
    <cellStyle name="Note 3 3" xfId="1053"/>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2 2 2" xfId="1143"/>
    <cellStyle name="Standard 4 2 2 2 2 3" xfId="1029"/>
    <cellStyle name="Standard 4 2 2 2 3" xfId="754"/>
    <cellStyle name="Standard 4 2 2 2 3 2" xfId="1096"/>
    <cellStyle name="Standard 4 2 2 2 4" xfId="982"/>
    <cellStyle name="Standard 4 2 2 3" xfId="664"/>
    <cellStyle name="Standard 4 2 2 3 2" xfId="800"/>
    <cellStyle name="Standard 4 2 2 3 2 2" xfId="1142"/>
    <cellStyle name="Standard 4 2 2 3 3" xfId="1028"/>
    <cellStyle name="Standard 4 2 2 4" xfId="753"/>
    <cellStyle name="Standard 4 2 2 4 2" xfId="1095"/>
    <cellStyle name="Standard 4 2 2 5" xfId="981"/>
    <cellStyle name="Standard 4 2 3" xfId="583"/>
    <cellStyle name="Standard 4 2 3 2" xfId="666"/>
    <cellStyle name="Standard 4 2 3 2 2" xfId="802"/>
    <cellStyle name="Standard 4 2 3 2 2 2" xfId="1144"/>
    <cellStyle name="Standard 4 2 3 2 3" xfId="1030"/>
    <cellStyle name="Standard 4 2 3 3" xfId="755"/>
    <cellStyle name="Standard 4 2 3 3 2" xfId="1097"/>
    <cellStyle name="Standard 4 2 3 4" xfId="983"/>
    <cellStyle name="Standard 4 2 4" xfId="663"/>
    <cellStyle name="Standard 4 2 4 2" xfId="799"/>
    <cellStyle name="Standard 4 2 4 2 2" xfId="1141"/>
    <cellStyle name="Standard 4 2 4 3" xfId="1027"/>
    <cellStyle name="Standard 4 2 5" xfId="752"/>
    <cellStyle name="Standard 4 2 5 2" xfId="1094"/>
    <cellStyle name="Standard 4 2 6" xfId="980"/>
    <cellStyle name="Standard 4 3" xfId="584"/>
    <cellStyle name="Standard 4 3 2" xfId="585"/>
    <cellStyle name="Standard 4 3 2 2" xfId="668"/>
    <cellStyle name="Standard 4 3 2 2 2" xfId="804"/>
    <cellStyle name="Standard 4 3 2 2 2 2" xfId="1146"/>
    <cellStyle name="Standard 4 3 2 2 3" xfId="1032"/>
    <cellStyle name="Standard 4 3 2 3" xfId="757"/>
    <cellStyle name="Standard 4 3 2 3 2" xfId="1099"/>
    <cellStyle name="Standard 4 3 2 4" xfId="985"/>
    <cellStyle name="Standard 4 3 3" xfId="667"/>
    <cellStyle name="Standard 4 3 3 2" xfId="803"/>
    <cellStyle name="Standard 4 3 3 2 2" xfId="1145"/>
    <cellStyle name="Standard 4 3 3 3" xfId="1031"/>
    <cellStyle name="Standard 4 3 4" xfId="756"/>
    <cellStyle name="Standard 4 3 4 2" xfId="1098"/>
    <cellStyle name="Standard 4 3 5" xfId="984"/>
    <cellStyle name="Standard 4 4" xfId="586"/>
    <cellStyle name="Standard 4 4 2" xfId="669"/>
    <cellStyle name="Standard 4 4 2 2" xfId="805"/>
    <cellStyle name="Standard 4 4 2 2 2" xfId="1147"/>
    <cellStyle name="Standard 4 4 2 3" xfId="1033"/>
    <cellStyle name="Standard 4 4 3" xfId="758"/>
    <cellStyle name="Standard 4 4 3 2" xfId="1100"/>
    <cellStyle name="Standard 4 4 4" xfId="986"/>
    <cellStyle name="Standard 4 5" xfId="662"/>
    <cellStyle name="Standard 4 5 2" xfId="798"/>
    <cellStyle name="Standard 4 5 2 2" xfId="1140"/>
    <cellStyle name="Standard 4 5 3" xfId="1026"/>
    <cellStyle name="Standard 4 6" xfId="751"/>
    <cellStyle name="Standard 4 6 2" xfId="1093"/>
    <cellStyle name="Standard 4 7" xfId="979"/>
    <cellStyle name="Standard 6" xfId="587"/>
    <cellStyle name="Title 2" xfId="588"/>
    <cellStyle name="Total 2" xfId="589"/>
    <cellStyle name="Warning Text 2" xfId="590"/>
    <cellStyle name="标题" xfId="670" builtinId="15" customBuiltin="1"/>
    <cellStyle name="标题 1" xfId="671" builtinId="16" customBuiltin="1"/>
    <cellStyle name="标题 2" xfId="672" builtinId="17" customBuiltin="1"/>
    <cellStyle name="标题 3" xfId="673" builtinId="18" customBuiltin="1"/>
    <cellStyle name="标题 4" xfId="674" builtinId="19" customBuiltin="1"/>
    <cellStyle name="標準 2" xfId="593"/>
    <cellStyle name="標準 2 2" xfId="594"/>
    <cellStyle name="標準 2 3" xfId="595"/>
    <cellStyle name="差" xfId="676" builtinId="27" customBuiltin="1"/>
    <cellStyle name="常规" xfId="0" builtinId="0"/>
    <cellStyle name="超链接" xfId="831" builtinId="8"/>
    <cellStyle name="好" xfId="675" builtinId="26" customBuiltin="1"/>
    <cellStyle name="汇总" xfId="685" builtinId="25" customBuiltin="1"/>
    <cellStyle name="计算" xfId="680" builtinId="22" customBuiltin="1"/>
    <cellStyle name="检查单元格" xfId="682" builtinId="23" customBuiltin="1"/>
    <cellStyle name="解释性文本" xfId="684" builtinId="53" customBuiltin="1"/>
    <cellStyle name="警告文本" xfId="683" builtinId="11" customBuiltin="1"/>
    <cellStyle name="链接单元格" xfId="681" builtinId="24" customBuiltin="1"/>
    <cellStyle name="适中" xfId="677" builtinId="28" customBuiltin="1"/>
    <cellStyle name="输出" xfId="679" builtinId="21" customBuiltin="1"/>
    <cellStyle name="输入" xfId="678" builtinId="20" customBuiltin="1"/>
    <cellStyle name="一般 7" xfId="592"/>
    <cellStyle name="着色 1" xfId="686" builtinId="29" customBuiltin="1"/>
    <cellStyle name="着色 2" xfId="690" builtinId="33" customBuiltin="1"/>
    <cellStyle name="着色 3" xfId="694" builtinId="37" customBuiltin="1"/>
    <cellStyle name="着色 4" xfId="698" builtinId="41" customBuiltin="1"/>
    <cellStyle name="着色 5" xfId="702" builtinId="45" customBuiltin="1"/>
    <cellStyle name="着色 6" xfId="706" builtinId="49" customBuiltin="1"/>
    <cellStyle name="표준 2" xfId="591"/>
  </cellStyles>
  <dxfs count="158">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GreenParts$\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GreenParts$\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khynixsystemic.cn/company/human-rightslabor" TargetMode="External"/><Relationship Id="rId2" Type="http://schemas.openxmlformats.org/officeDocument/2006/relationships/hyperlink" Target="mailto:skhysi.8303715@sk.com" TargetMode="External"/><Relationship Id="rId1" Type="http://schemas.openxmlformats.org/officeDocument/2006/relationships/hyperlink" Target="mailto:skhysi.8303715@s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F31" sqref="F3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5"/>
      <c r="B2" s="1" t="s">
        <v>1</v>
      </c>
      <c r="C2" s="2"/>
      <c r="D2" s="145"/>
      <c r="E2" s="2"/>
      <c r="F2" s="2"/>
      <c r="G2" s="24"/>
    </row>
    <row r="3" spans="1:7">
      <c r="A3" s="385"/>
      <c r="B3" s="2" t="s">
        <v>2</v>
      </c>
      <c r="C3" s="1"/>
      <c r="D3" s="146"/>
      <c r="E3" s="2"/>
      <c r="F3" s="1"/>
      <c r="G3" s="24"/>
    </row>
    <row r="4" spans="1:7" ht="15">
      <c r="A4" s="385"/>
      <c r="B4" s="182" t="s">
        <v>3</v>
      </c>
      <c r="C4" s="183"/>
      <c r="D4" s="184"/>
      <c r="E4" s="2"/>
      <c r="F4" s="183"/>
      <c r="G4" s="24"/>
    </row>
    <row r="5" spans="1:7">
      <c r="A5" s="385"/>
      <c r="B5" s="188" t="s">
        <v>4</v>
      </c>
      <c r="C5" s="185"/>
      <c r="D5" s="186"/>
      <c r="E5" s="2"/>
      <c r="F5" s="185"/>
      <c r="G5" s="24"/>
    </row>
    <row r="6" spans="1:7">
      <c r="A6" s="385"/>
      <c r="B6" s="2"/>
      <c r="C6" s="2"/>
      <c r="D6" s="145"/>
      <c r="E6" s="2"/>
      <c r="F6" s="2"/>
      <c r="G6" s="24"/>
    </row>
    <row r="7" spans="1:7">
      <c r="A7" s="385"/>
      <c r="B7" s="2"/>
      <c r="C7" s="2"/>
      <c r="D7" s="145"/>
      <c r="E7" s="2"/>
      <c r="F7" s="2"/>
      <c r="G7" s="24"/>
    </row>
    <row r="8" spans="1:7">
      <c r="A8" s="385"/>
      <c r="B8" s="2"/>
      <c r="C8" s="2"/>
      <c r="D8" s="145"/>
      <c r="E8" s="2"/>
      <c r="F8" s="2"/>
      <c r="G8" s="24"/>
    </row>
    <row r="9" spans="1:7" ht="20.25" customHeight="1">
      <c r="A9" s="385"/>
      <c r="B9" s="387" t="s">
        <v>5</v>
      </c>
      <c r="C9" s="387"/>
      <c r="D9" s="387"/>
      <c r="E9" s="387"/>
      <c r="F9" s="387"/>
      <c r="G9" s="24"/>
    </row>
    <row r="10" spans="1:7" ht="27" customHeight="1">
      <c r="A10" s="385"/>
      <c r="B10" s="388" t="s">
        <v>6</v>
      </c>
      <c r="C10" s="388"/>
      <c r="D10" s="388"/>
      <c r="E10" s="388"/>
      <c r="F10" s="388"/>
      <c r="G10" s="24"/>
    </row>
    <row r="11" spans="1:7" ht="82.5" customHeight="1">
      <c r="A11" s="385"/>
      <c r="B11" s="389"/>
      <c r="C11" s="389"/>
      <c r="D11" s="389"/>
      <c r="E11" s="389"/>
      <c r="F11" s="389"/>
      <c r="G11" s="24"/>
    </row>
    <row r="12" spans="1:7" ht="22.5">
      <c r="A12" s="385"/>
      <c r="B12" s="172" t="s">
        <v>7</v>
      </c>
      <c r="C12" s="173" t="s">
        <v>8</v>
      </c>
      <c r="D12" s="174" t="s">
        <v>9</v>
      </c>
      <c r="E12" s="173" t="s">
        <v>10</v>
      </c>
      <c r="F12" s="173" t="s">
        <v>11</v>
      </c>
      <c r="G12" s="24"/>
    </row>
    <row r="13" spans="1:7" ht="67.5">
      <c r="A13" s="385"/>
      <c r="B13" s="285">
        <v>1</v>
      </c>
      <c r="C13" s="223" t="s">
        <v>12</v>
      </c>
      <c r="D13" s="224">
        <v>44489</v>
      </c>
      <c r="E13" s="223" t="s">
        <v>11847</v>
      </c>
      <c r="F13" s="225" t="s">
        <v>11856</v>
      </c>
      <c r="G13" s="24"/>
    </row>
    <row r="14" spans="1:7" ht="56.25">
      <c r="A14" s="385"/>
      <c r="B14" s="222">
        <v>1.01</v>
      </c>
      <c r="C14" s="223" t="s">
        <v>12</v>
      </c>
      <c r="D14" s="224">
        <v>44523</v>
      </c>
      <c r="E14" s="223" t="s">
        <v>11848</v>
      </c>
      <c r="F14" s="225" t="s">
        <v>11856</v>
      </c>
      <c r="G14" s="24"/>
    </row>
    <row r="15" spans="1:7" ht="56.25">
      <c r="A15" s="385"/>
      <c r="B15" s="222">
        <v>1.02</v>
      </c>
      <c r="C15" s="223" t="s">
        <v>12</v>
      </c>
      <c r="D15" s="224">
        <v>44553</v>
      </c>
      <c r="E15" s="223" t="s">
        <v>11849</v>
      </c>
      <c r="F15" s="225" t="s">
        <v>11856</v>
      </c>
      <c r="G15" s="24"/>
    </row>
    <row r="16" spans="1:7" ht="90">
      <c r="A16" s="385"/>
      <c r="B16" s="222">
        <v>1.1000000000000001</v>
      </c>
      <c r="C16" s="223" t="s">
        <v>12</v>
      </c>
      <c r="D16" s="224">
        <v>44848</v>
      </c>
      <c r="E16" s="223" t="s">
        <v>11850</v>
      </c>
      <c r="F16" s="225" t="s">
        <v>11857</v>
      </c>
      <c r="G16" s="24"/>
    </row>
    <row r="17" spans="1:7" ht="56.25">
      <c r="A17" s="385"/>
      <c r="B17" s="222">
        <v>1.1100000000000001</v>
      </c>
      <c r="C17" s="223" t="s">
        <v>12</v>
      </c>
      <c r="D17" s="224">
        <v>44869</v>
      </c>
      <c r="E17" s="223" t="s">
        <v>11851</v>
      </c>
      <c r="F17" s="225" t="s">
        <v>11857</v>
      </c>
      <c r="G17" s="24"/>
    </row>
    <row r="18" spans="1:7" ht="56.25">
      <c r="A18" s="385"/>
      <c r="B18" s="222">
        <v>1.2</v>
      </c>
      <c r="C18" s="223" t="s">
        <v>12</v>
      </c>
      <c r="D18" s="224">
        <v>45058</v>
      </c>
      <c r="E18" s="223" t="s">
        <v>11900</v>
      </c>
      <c r="F18" s="225" t="s">
        <v>11858</v>
      </c>
      <c r="G18" s="24"/>
    </row>
    <row r="19" spans="1:7" ht="56.25">
      <c r="A19" s="385"/>
      <c r="B19" s="222">
        <v>1.3</v>
      </c>
      <c r="C19" s="223" t="s">
        <v>12</v>
      </c>
      <c r="D19" s="224">
        <v>45408</v>
      </c>
      <c r="E19" s="286" t="s">
        <v>19408</v>
      </c>
      <c r="F19" s="225" t="s">
        <v>11901</v>
      </c>
      <c r="G19" s="24"/>
    </row>
    <row r="20" spans="1:7" ht="56.25">
      <c r="A20" s="385"/>
      <c r="B20" s="291" t="s">
        <v>18067</v>
      </c>
      <c r="C20" s="223" t="s">
        <v>12</v>
      </c>
      <c r="D20" s="224">
        <v>45772</v>
      </c>
      <c r="E20" s="286" t="s">
        <v>18601</v>
      </c>
      <c r="F20" s="225" t="s">
        <v>18718</v>
      </c>
      <c r="G20" s="24"/>
    </row>
    <row r="21" spans="1:7" ht="78.75">
      <c r="A21" s="385"/>
      <c r="B21" s="291" t="s">
        <v>19500</v>
      </c>
      <c r="C21" s="223" t="s">
        <v>12</v>
      </c>
      <c r="D21" s="381">
        <v>45947</v>
      </c>
      <c r="E21" s="382" t="s">
        <v>19503</v>
      </c>
      <c r="F21" s="225" t="s">
        <v>19499</v>
      </c>
      <c r="G21" s="24"/>
    </row>
    <row r="22" spans="1:7" ht="78.75">
      <c r="A22" s="385"/>
      <c r="B22" s="291">
        <v>2.11</v>
      </c>
      <c r="C22" s="223" t="s">
        <v>12</v>
      </c>
      <c r="D22" s="381">
        <v>46129</v>
      </c>
      <c r="E22" s="382" t="s">
        <v>20351</v>
      </c>
      <c r="F22" s="225" t="s">
        <v>19546</v>
      </c>
      <c r="G22" s="24"/>
    </row>
    <row r="23" spans="1:7" ht="13.5" thickBot="1">
      <c r="A23" s="386"/>
      <c r="B23" s="390" t="str">
        <f ca="1">OFFSET(L!$C$1,MATCH("General"&amp;"Cpy",L!$A:$A,0)-1,SL,,)</f>
        <v>© 2026 负责任矿物计划。保留所有权利。</v>
      </c>
      <c r="C23" s="390"/>
      <c r="D23" s="390"/>
      <c r="E23" s="390"/>
      <c r="F23" s="390"/>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28.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42.75">
      <c r="A10" s="125" t="str">
        <f t="shared" si="0"/>
        <v>InstructionsA10</v>
      </c>
      <c r="B10" s="125" t="s">
        <v>355</v>
      </c>
      <c r="C10" s="125" t="s">
        <v>388</v>
      </c>
      <c r="D10" s="125" t="s">
        <v>18770</v>
      </c>
      <c r="E10" s="238" t="s">
        <v>384</v>
      </c>
      <c r="F10" s="239" t="s">
        <v>385</v>
      </c>
      <c r="G10" s="125" t="s">
        <v>386</v>
      </c>
      <c r="H10" s="274" t="s">
        <v>387</v>
      </c>
      <c r="I10" s="125" t="s">
        <v>17901</v>
      </c>
    </row>
    <row r="11" spans="1:9" ht="28.5">
      <c r="A11" s="125" t="str">
        <f>B11&amp;C11</f>
        <v>InstructionsA11</v>
      </c>
      <c r="B11" s="125" t="s">
        <v>355</v>
      </c>
      <c r="C11" s="125" t="s">
        <v>393</v>
      </c>
      <c r="D11" s="125" t="s">
        <v>18771</v>
      </c>
      <c r="E11" s="238" t="s">
        <v>389</v>
      </c>
      <c r="F11" s="239" t="s">
        <v>390</v>
      </c>
      <c r="G11" s="125" t="s">
        <v>391</v>
      </c>
      <c r="H11" s="274" t="s">
        <v>392</v>
      </c>
      <c r="I11" s="125" t="s">
        <v>17902</v>
      </c>
    </row>
    <row r="12" spans="1:9" ht="42.7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5.5">
      <c r="A16" s="125" t="str">
        <f t="shared" si="0"/>
        <v>InstructionsA16</v>
      </c>
      <c r="B16" s="125" t="s">
        <v>355</v>
      </c>
      <c r="C16" s="125" t="s">
        <v>418</v>
      </c>
      <c r="D16" s="125" t="s">
        <v>18776</v>
      </c>
      <c r="E16" s="238" t="s">
        <v>414</v>
      </c>
      <c r="F16" s="239" t="s">
        <v>415</v>
      </c>
      <c r="G16" s="125" t="s">
        <v>416</v>
      </c>
      <c r="H16" s="274" t="s">
        <v>417</v>
      </c>
      <c r="I16" s="125" t="s">
        <v>17907</v>
      </c>
    </row>
    <row r="17" spans="1:9" ht="28.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2.7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2" t="s">
        <v>18828</v>
      </c>
    </row>
    <row r="23" spans="1:9" ht="128.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99.75">
      <c r="A25" s="125" t="str">
        <f t="shared" si="0"/>
        <v>InstructionsA26</v>
      </c>
      <c r="B25" s="125" t="s">
        <v>355</v>
      </c>
      <c r="C25" s="125" t="s">
        <v>451</v>
      </c>
      <c r="D25" s="125" t="s">
        <v>18700</v>
      </c>
      <c r="E25" s="238" t="s">
        <v>18929</v>
      </c>
      <c r="F25" s="269" t="s">
        <v>18933</v>
      </c>
      <c r="G25" s="125" t="s">
        <v>18930</v>
      </c>
      <c r="H25" s="274" t="s">
        <v>18931</v>
      </c>
      <c r="I25" s="125" t="s">
        <v>18932</v>
      </c>
    </row>
    <row r="26" spans="1:9" ht="242.25">
      <c r="A26" s="125" t="str">
        <f t="shared" si="0"/>
        <v>InstructionsA27</v>
      </c>
      <c r="B26" s="125" t="s">
        <v>355</v>
      </c>
      <c r="C26" s="125" t="s">
        <v>452</v>
      </c>
      <c r="D26" s="125" t="s">
        <v>18934</v>
      </c>
      <c r="E26" s="242" t="s">
        <v>18935</v>
      </c>
      <c r="F26" s="269" t="s">
        <v>19302</v>
      </c>
      <c r="G26" s="125" t="s">
        <v>18947</v>
      </c>
      <c r="H26" s="274" t="s">
        <v>18936</v>
      </c>
      <c r="I26" s="125" t="s">
        <v>18937</v>
      </c>
    </row>
    <row r="27" spans="1:9" ht="42.7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5"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56.5">
      <c r="A30" s="125" t="str">
        <f t="shared" si="2"/>
        <v>InstructionsA31</v>
      </c>
      <c r="B30" s="125" t="s">
        <v>355</v>
      </c>
      <c r="C30" s="125" t="s">
        <v>461</v>
      </c>
      <c r="D30" s="125" t="s">
        <v>18767</v>
      </c>
      <c r="E30" s="375"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42.5">
      <c r="A32" s="125" t="str">
        <f t="shared" si="2"/>
        <v>InstructionsA33</v>
      </c>
      <c r="B32" s="125" t="s">
        <v>355</v>
      </c>
      <c r="C32" s="125" t="s">
        <v>463</v>
      </c>
      <c r="D32" s="125" t="s">
        <v>18704</v>
      </c>
      <c r="E32" s="375" t="s">
        <v>18948</v>
      </c>
      <c r="F32" s="243" t="s">
        <v>19315</v>
      </c>
      <c r="G32" s="125" t="s">
        <v>18949</v>
      </c>
      <c r="H32" s="274" t="s">
        <v>18950</v>
      </c>
      <c r="I32" s="125" t="s">
        <v>18951</v>
      </c>
    </row>
    <row r="33" spans="1:9" ht="142.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5" t="s">
        <v>18956</v>
      </c>
      <c r="F34" s="243" t="s">
        <v>19317</v>
      </c>
      <c r="G34" s="246" t="s">
        <v>18957</v>
      </c>
      <c r="H34" s="274" t="s">
        <v>18958</v>
      </c>
      <c r="I34" s="125" t="s">
        <v>18959</v>
      </c>
    </row>
    <row r="35" spans="1:9" ht="299.2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28.25">
      <c r="A38" s="125" t="str">
        <f t="shared" si="0"/>
        <v>InstructionsA40</v>
      </c>
      <c r="B38" s="125" t="s">
        <v>355</v>
      </c>
      <c r="C38" s="125" t="s">
        <v>472</v>
      </c>
      <c r="D38" s="125" t="s">
        <v>18708</v>
      </c>
      <c r="E38" s="375"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56.5">
      <c r="A41" s="125" t="str">
        <f>B41&amp;C41</f>
        <v>InstructionsA43</v>
      </c>
      <c r="B41" s="125" t="s">
        <v>355</v>
      </c>
      <c r="C41" s="125" t="s">
        <v>490</v>
      </c>
      <c r="D41" s="125" t="s">
        <v>485</v>
      </c>
      <c r="E41" s="238" t="s">
        <v>486</v>
      </c>
      <c r="F41" s="269" t="s">
        <v>487</v>
      </c>
      <c r="G41" s="125" t="s">
        <v>488</v>
      </c>
      <c r="H41" s="274" t="s">
        <v>489</v>
      </c>
      <c r="I41" s="125" t="s">
        <v>17918</v>
      </c>
    </row>
    <row r="42" spans="1:9" ht="85.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71.2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56.75">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85.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56.2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199.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71.2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14">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85.2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13.5">
      <c r="A77" s="125" t="str">
        <f t="shared" si="0"/>
        <v>InstructionsA83</v>
      </c>
      <c r="B77" s="125" t="s">
        <v>355</v>
      </c>
      <c r="C77" s="125" t="s">
        <v>18918</v>
      </c>
      <c r="D77" s="125" t="s">
        <v>608</v>
      </c>
      <c r="E77" s="238" t="s">
        <v>609</v>
      </c>
      <c r="F77" s="239" t="s">
        <v>610</v>
      </c>
      <c r="G77" s="249" t="s">
        <v>611</v>
      </c>
      <c r="H77" s="274" t="s">
        <v>612</v>
      </c>
      <c r="I77" s="125" t="s">
        <v>17944</v>
      </c>
    </row>
    <row r="78" spans="1:9" ht="171">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68" t="s">
        <v>19291</v>
      </c>
      <c r="E90" s="368" t="s">
        <v>18990</v>
      </c>
      <c r="F90" s="368" t="s">
        <v>18991</v>
      </c>
      <c r="G90" s="368" t="s">
        <v>18992</v>
      </c>
      <c r="H90" s="368" t="s">
        <v>18993</v>
      </c>
      <c r="I90" s="368"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199.5">
      <c r="A113" s="125" t="str">
        <f t="shared" si="7"/>
        <v>DefinitionsC5</v>
      </c>
      <c r="B113" s="125" t="s">
        <v>643</v>
      </c>
      <c r="C113" s="125" t="s">
        <v>775</v>
      </c>
      <c r="D113" s="125" t="s">
        <v>776</v>
      </c>
      <c r="E113" s="238" t="s">
        <v>777</v>
      </c>
      <c r="F113" s="239" t="s">
        <v>778</v>
      </c>
      <c r="G113" s="125" t="s">
        <v>779</v>
      </c>
      <c r="H113" s="274" t="s">
        <v>780</v>
      </c>
      <c r="I113" s="125" t="s">
        <v>17966</v>
      </c>
    </row>
    <row r="114" spans="1:9" ht="114">
      <c r="A114" s="125" t="str">
        <f t="shared" si="7"/>
        <v>DefinitionsC6</v>
      </c>
      <c r="B114" s="125" t="s">
        <v>643</v>
      </c>
      <c r="C114" s="125" t="s">
        <v>781</v>
      </c>
      <c r="D114" s="125" t="s">
        <v>18754</v>
      </c>
      <c r="E114" s="238" t="s">
        <v>18786</v>
      </c>
      <c r="F114" s="239" t="s">
        <v>19330</v>
      </c>
      <c r="G114" s="125" t="s">
        <v>18787</v>
      </c>
      <c r="H114" s="274" t="s">
        <v>18788</v>
      </c>
      <c r="I114" s="125" t="s">
        <v>18789</v>
      </c>
    </row>
    <row r="115" spans="1:9" ht="156.75">
      <c r="A115" s="125" t="str">
        <f t="shared" si="7"/>
        <v>DefinitionsC7</v>
      </c>
      <c r="B115" s="125" t="s">
        <v>643</v>
      </c>
      <c r="C115" s="125" t="s">
        <v>787</v>
      </c>
      <c r="D115" s="125" t="s">
        <v>782</v>
      </c>
      <c r="E115" s="238" t="s">
        <v>783</v>
      </c>
      <c r="F115" s="239" t="s">
        <v>784</v>
      </c>
      <c r="G115" s="125" t="s">
        <v>785</v>
      </c>
      <c r="H115" s="274" t="s">
        <v>786</v>
      </c>
      <c r="I115" s="125" t="s">
        <v>17967</v>
      </c>
    </row>
    <row r="116" spans="1:9" ht="142.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69" t="s">
        <v>18799</v>
      </c>
      <c r="G117" s="370" t="s">
        <v>18800</v>
      </c>
      <c r="H117" s="274" t="s">
        <v>18801</v>
      </c>
      <c r="I117" s="125" t="s">
        <v>18802</v>
      </c>
    </row>
    <row r="118" spans="1:9" ht="114">
      <c r="A118" s="125" t="str">
        <f t="shared" si="7"/>
        <v>DefinitionsC10</v>
      </c>
      <c r="B118" s="125" t="s">
        <v>643</v>
      </c>
      <c r="C118" s="125" t="s">
        <v>800</v>
      </c>
      <c r="D118" s="345" t="s">
        <v>18810</v>
      </c>
      <c r="E118" s="345" t="s">
        <v>18811</v>
      </c>
      <c r="F118" s="378" t="s">
        <v>19332</v>
      </c>
      <c r="G118" s="371" t="s">
        <v>18812</v>
      </c>
      <c r="H118" s="345" t="s">
        <v>18813</v>
      </c>
      <c r="I118" s="345" t="s">
        <v>18814</v>
      </c>
    </row>
    <row r="119" spans="1:9" ht="142.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42.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28">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8.25">
      <c r="A126" s="125" t="str">
        <f t="shared" si="7"/>
        <v>DefinitionsC18</v>
      </c>
      <c r="B126" s="125" t="s">
        <v>643</v>
      </c>
      <c r="C126" s="125" t="s">
        <v>833</v>
      </c>
      <c r="D126" s="345" t="s">
        <v>18756</v>
      </c>
      <c r="E126" s="242" t="s">
        <v>18794</v>
      </c>
      <c r="F126" s="369" t="s">
        <v>19334</v>
      </c>
      <c r="G126" s="370" t="s">
        <v>18795</v>
      </c>
      <c r="H126" s="274" t="s">
        <v>18796</v>
      </c>
      <c r="I126" s="125" t="s">
        <v>18797</v>
      </c>
    </row>
    <row r="127" spans="1:9" ht="213.75">
      <c r="A127" s="125" t="str">
        <f t="shared" si="7"/>
        <v>DefinitionsC19</v>
      </c>
      <c r="B127" s="125" t="s">
        <v>643</v>
      </c>
      <c r="C127" s="125" t="s">
        <v>839</v>
      </c>
      <c r="D127" s="125" t="s">
        <v>18761</v>
      </c>
      <c r="E127" s="242" t="s">
        <v>18762</v>
      </c>
      <c r="F127" s="369" t="s">
        <v>18763</v>
      </c>
      <c r="G127" s="370"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28.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42.75">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40.5">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5"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6"/>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7">
      <c r="A198" s="125" t="str">
        <f t="shared" si="11"/>
        <v>Smelter ListD4</v>
      </c>
      <c r="B198" s="125" t="s">
        <v>1113</v>
      </c>
      <c r="C198" s="125" t="s">
        <v>1079</v>
      </c>
      <c r="D198" s="260" t="s">
        <v>19566</v>
      </c>
      <c r="E198" s="272" t="s">
        <v>19567</v>
      </c>
      <c r="F198" s="269" t="s">
        <v>19568</v>
      </c>
      <c r="G198" s="377"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c r="A266" s="125" t="str">
        <f t="shared" si="12"/>
        <v>CheckerJ45</v>
      </c>
      <c r="B266" s="125" t="s">
        <v>1189</v>
      </c>
      <c r="C266" s="125" t="s">
        <v>18410</v>
      </c>
      <c r="D266" s="244"/>
      <c r="E266" s="245"/>
      <c r="F266" s="251"/>
      <c r="G266" s="249"/>
      <c r="H266" s="274"/>
      <c r="I266" s="125"/>
    </row>
    <row r="267" spans="1:9">
      <c r="A267" s="125" t="str">
        <f t="shared" si="12"/>
        <v>CheckerJ46</v>
      </c>
      <c r="B267" s="125" t="s">
        <v>1189</v>
      </c>
      <c r="C267" s="125" t="s">
        <v>18411</v>
      </c>
      <c r="D267" s="244"/>
      <c r="E267" s="245"/>
      <c r="F267" s="251"/>
      <c r="G267" s="249"/>
      <c r="H267" s="274"/>
      <c r="I267" s="125"/>
    </row>
    <row r="268" spans="1:9">
      <c r="A268" s="125" t="str">
        <f t="shared" si="12"/>
        <v>CheckerJ47</v>
      </c>
      <c r="B268" s="125" t="s">
        <v>1189</v>
      </c>
      <c r="C268" s="125" t="s">
        <v>18412</v>
      </c>
      <c r="D268" s="244"/>
      <c r="E268" s="245"/>
      <c r="F268" s="251"/>
      <c r="G268" s="249"/>
      <c r="H268" s="274"/>
      <c r="I268" s="125"/>
    </row>
    <row r="269" spans="1:9">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c r="A276" s="125" t="str">
        <f t="shared" si="12"/>
        <v>CheckerJ56</v>
      </c>
      <c r="B276" s="125" t="s">
        <v>1189</v>
      </c>
      <c r="C276" s="125" t="s">
        <v>18420</v>
      </c>
      <c r="D276" s="244"/>
      <c r="E276" s="245"/>
      <c r="F276" s="251"/>
      <c r="G276" s="249"/>
      <c r="H276" s="274"/>
      <c r="I276" s="125"/>
    </row>
    <row r="277" spans="1:9">
      <c r="A277" s="125" t="str">
        <f t="shared" si="12"/>
        <v>CheckerJ57</v>
      </c>
      <c r="B277" s="125" t="s">
        <v>1189</v>
      </c>
      <c r="C277" s="125" t="s">
        <v>18421</v>
      </c>
      <c r="D277" s="244"/>
      <c r="E277" s="245"/>
      <c r="F277" s="251"/>
      <c r="G277" s="249"/>
      <c r="H277" s="274"/>
      <c r="I277" s="125"/>
    </row>
    <row r="278" spans="1:9">
      <c r="A278" s="125" t="str">
        <f t="shared" si="12"/>
        <v>CheckerJ58</v>
      </c>
      <c r="B278" s="125" t="s">
        <v>1189</v>
      </c>
      <c r="C278" s="125" t="s">
        <v>18422</v>
      </c>
      <c r="D278" s="244"/>
      <c r="E278" s="245"/>
      <c r="F278" s="251"/>
      <c r="G278" s="249"/>
      <c r="H278" s="274"/>
      <c r="I278" s="125"/>
    </row>
    <row r="279" spans="1:9">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c r="A286" s="125" t="str">
        <f t="shared" si="13"/>
        <v>CheckerJ67</v>
      </c>
      <c r="B286" s="125" t="s">
        <v>1189</v>
      </c>
      <c r="C286" s="125" t="s">
        <v>18430</v>
      </c>
      <c r="G286" s="309"/>
      <c r="H286" s="274"/>
      <c r="I286" s="125"/>
    </row>
    <row r="287" spans="1: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c r="A319" s="125" t="str">
        <f t="shared" si="13"/>
        <v>CheckerJ104</v>
      </c>
      <c r="B319" s="125" t="s">
        <v>1189</v>
      </c>
      <c r="C319" s="125" t="s">
        <v>18470</v>
      </c>
      <c r="D319" s="244"/>
      <c r="E319" s="245"/>
      <c r="F319" s="251"/>
      <c r="G319" s="308"/>
      <c r="H319" s="274"/>
      <c r="I319" s="125"/>
    </row>
    <row r="320" spans="1:9">
      <c r="A320" s="125" t="str">
        <f t="shared" si="13"/>
        <v>CheckerJ105</v>
      </c>
      <c r="B320" s="125" t="s">
        <v>1189</v>
      </c>
      <c r="C320" s="125" t="s">
        <v>18471</v>
      </c>
      <c r="D320" s="244"/>
      <c r="E320" s="245"/>
      <c r="F320" s="251"/>
      <c r="G320" s="308"/>
      <c r="H320" s="274"/>
      <c r="I320" s="125"/>
    </row>
    <row r="321" spans="1:9">
      <c r="A321" s="125" t="str">
        <f t="shared" si="13"/>
        <v>CheckerJ106</v>
      </c>
      <c r="B321" s="125" t="s">
        <v>1189</v>
      </c>
      <c r="C321" s="125" t="s">
        <v>18472</v>
      </c>
      <c r="D321" s="244"/>
      <c r="E321" s="245"/>
      <c r="F321" s="251"/>
      <c r="G321" s="308"/>
      <c r="H321" s="274"/>
      <c r="I321" s="125"/>
    </row>
    <row r="322" spans="1: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85.2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 网站：(http://www.responsiblemineralsinitiative.org/)</v>
      </c>
      <c r="B1" s="178"/>
    </row>
    <row r="2" spans="1:2" ht="15">
      <c r="A2" s="93" t="str">
        <f ca="1">OFFSET(L!$C$1,MATCH("Instructions"&amp;ADDRESS(ROW(),COLUMN(),4),L!$A:$A,0)-1,SL,,)</f>
        <v>介绍</v>
      </c>
      <c r="B2" s="178"/>
    </row>
    <row r="3" spans="1:2" ht="168.75" customHeight="1">
      <c r="A3" s="92"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8"/>
    </row>
    <row r="4" spans="1:2" ht="16.5" customHeight="1">
      <c r="A4" s="216"/>
      <c r="B4" s="178"/>
    </row>
    <row r="5" spans="1:2" ht="42" customHeight="1">
      <c r="A5" s="217" t="str">
        <f ca="1">OFFSET(L!$C$1,MATCH("Instructions"&amp;ADDRESS(ROW(),COLUMN(),4),L!$A:$A,0)-1,SL,,)</f>
        <v>公司资料填写说明（第7-26行）。只限英文作答</v>
      </c>
      <c r="B5" s="178"/>
    </row>
    <row r="6" spans="1:2" ht="35.25" customHeight="1">
      <c r="A6" s="93" t="str">
        <f ca="1">OFFSET(L!$C$1,MATCH("Instructions"&amp;ADDRESS(ROW(),COLUMN(),4),L!$A:$A,0)-1,SL,,)</f>
        <v>注：带星号（*）的栏目必须填写</v>
      </c>
      <c r="B6" s="178"/>
    </row>
    <row r="7" spans="1:2" ht="48" customHeight="1">
      <c r="A7" s="195" t="str">
        <f ca="1">OFFSET(L!$C$1,MATCH("Instructions"&amp;ADDRESS(ROW(),COLUMN(),4),L!$A:$A,0)-1,SL,,)</f>
        <v>1. 插入贵公司的法定名称。请不要使用缩写。
在此字段中，您可以选择添加其他商业名称、营业名称等。此栏必须填写。</v>
      </c>
      <c r="B7" s="178"/>
    </row>
    <row r="8" spans="1:2" ht="240">
      <c r="A8" s="195"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8"/>
    </row>
    <row r="9" spans="1:2" ht="60">
      <c r="A9" s="195"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8"/>
    </row>
    <row r="10" spans="1:2" ht="34.5" customHeight="1">
      <c r="A10" s="92" t="str">
        <f ca="1">OFFSET(L!$C$1,MATCH("Instructions"&amp;ADDRESS(ROW(),COLUMN(),4),L!$A:$A,0)-1,SL,,)</f>
        <v>3. 输入贵公司的唯一识别序号或编号
（DUNS号码，VAT号码，客户特定识别码等）</v>
      </c>
      <c r="B10" s="178"/>
    </row>
    <row r="11" spans="1:2" ht="20.25" customHeight="1">
      <c r="A11" s="92" t="str">
        <f ca="1">OFFSET(L!$C$1,MATCH("Instructions"&amp;ADDRESS(ROW(),COLUMN(),4),L!$A:$A,0)-1,SL,,)</f>
        <v>4. 输入唯一识别序号或编号的出处 （如“DUNS”，“VAT”，“客户”等）</v>
      </c>
      <c r="B11" s="178"/>
    </row>
    <row r="12" spans="1:2" ht="20.25" customHeight="1">
      <c r="A12" s="92" t="str">
        <f ca="1">OFFSET(L!$C$1,MATCH("Instructions"&amp;ADDRESS(ROW(),COLUMN(),4),L!$A:$A,0)-1,SL,,)</f>
        <v>5. 插入贵公司的完整地址（街道、城市、州、国家或地区、邮政编码）。此为必填字段。</v>
      </c>
      <c r="B12" s="178"/>
    </row>
    <row r="13" spans="1:2" ht="35.25" customHeight="1">
      <c r="A13" s="92" t="str">
        <f ca="1">OFFSET(L!$C$1,MATCH("Instructions"&amp;ADDRESS(ROW(),COLUMN(),4),L!$A:$A,0)-1,SL,,)</f>
        <v>6. 插入与申报信息内容相关的联系人姓名。
此栏必须填写。</v>
      </c>
      <c r="B13" s="178"/>
    </row>
    <row r="14" spans="1:2" ht="33" customHeight="1">
      <c r="A14" s="92" t="str">
        <f ca="1">OFFSET(L!$C$1,MATCH("Instructions"&amp;ADDRESS(ROW(),COLUMN(),4),L!$A:$A,0)-1,SL,,)</f>
        <v>7. 插入联系人的电子邮件地址。如果没有电子邮件地址，请说明“无”或“不适用”。如留空此字段，会导致此表格出错。此为必填字段。</v>
      </c>
      <c r="B14" s="178"/>
    </row>
    <row r="15" spans="1:2" ht="20.25" customHeight="1">
      <c r="A15" s="92" t="str">
        <f ca="1">OFFSET(L!$C$1,MATCH("Instructions"&amp;ADDRESS(ROW(),COLUMN(),4),L!$A:$A,0)-1,SL,,)</f>
        <v>8. 插入联系人的电话号码。此栏必须填写。</v>
      </c>
      <c r="B15" s="178"/>
    </row>
    <row r="16" spans="1:2" ht="49.5" customHeight="1">
      <c r="A16" s="92" t="str">
        <f ca="1">OFFSET(L!$C$1,MATCH("Instructions"&amp;ADDRESS(ROW(),COLUMN(),4),L!$A:$A,0)-1,SL,,)</f>
        <v>9. 插入负责申报信息内容的人的姓名。
授权人可能是另一人而非联系人。使用“相
同”字眼或类似认定以提供授权人的姓名是不正确的。此栏必须填写。</v>
      </c>
      <c r="B16" s="178"/>
    </row>
    <row r="17" spans="1:2" ht="32.25" customHeight="1">
      <c r="A17" s="92" t="str">
        <f ca="1">OFFSET(L!$C$1,MATCH("Instructions"&amp;ADDRESS(ROW(),COLUMN(),4),L!$A:$A,0)-1,SL,,)</f>
        <v>10. 输入授权人的职位。 此为选填字段。</v>
      </c>
      <c r="B17" s="178"/>
    </row>
    <row r="18" spans="1:2" ht="30">
      <c r="A18" s="92" t="str">
        <f ca="1">OFFSET(L!$C$1,MATCH("Instructions"&amp;ADDRESS(ROW(),COLUMN(),4),L!$A:$A,0)-1,SL,,)</f>
        <v>11. 插入授权人的电子邮件地址。
如果电子邮件地址不可用，说明“不可用”或“n/a”。空白字段可能导致表格填写错误。此栏必须填写。</v>
      </c>
      <c r="B18" s="178"/>
    </row>
    <row r="19" spans="1:2" ht="31.5" customHeight="1">
      <c r="A19" s="92" t="str">
        <f ca="1">OFFSET(L!$C$1,MATCH("Instructions"&amp;ADDRESS(ROW(),COLUMN(),4),L!$A:$A,0)-1,SL,,)</f>
        <v>12. 插入授权人的电话号码。此字段自由选择填写。</v>
      </c>
      <c r="B19" s="178"/>
    </row>
    <row r="20" spans="1:2" ht="35.450000000000003" customHeight="1">
      <c r="A20" s="92" t="str">
        <f ca="1">OFFSET(L!$C$1,MATCH("Instructions"&amp;ADDRESS(ROW(),COLUMN(),4),L!$A:$A,0)-1,SL,,)</f>
        <v>13. 请使用以下格式输入表格填写完毕的
日期：年—月—日。此栏必须填写。</v>
      </c>
      <c r="B20" s="178"/>
    </row>
    <row r="21" spans="1:2" ht="40.5" customHeight="1">
      <c r="A21" s="92" t="str">
        <f ca="1">OFFSET(L!$C$1,MATCH("Instructions"&amp;ADDRESS(ROW(),COLUMN(),4),L!$A:$A,0)-1,SL,,)</f>
        <v>14. 申报人应按“公司名-年月日.xlsx”
格式来命名并存档本报告。（日期格式为年-月-日）</v>
      </c>
      <c r="B21" s="178"/>
    </row>
    <row r="22" spans="1:2" ht="17.45" customHeight="1">
      <c r="A22" s="216"/>
      <c r="B22" s="178"/>
    </row>
    <row r="23" spans="1:2" ht="42.75" customHeight="1">
      <c r="A23" s="93" t="str">
        <f ca="1">OFFSET(L!$C$1,MATCH("Instructions"&amp;ADDRESS(ROW(),COLUMN(),4),L!$A:$A,0)-1,SL,,)</f>
        <v>六个申报范围问题的答复说明（第 28 - 107 行）。
仅以英文提供答复</v>
      </c>
      <c r="B23" s="178"/>
    </row>
    <row r="24" spans="1:2" ht="30">
      <c r="A24" s="93"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8"/>
    </row>
    <row r="25" spans="1:2" ht="30.75" customHeight="1">
      <c r="A25" s="93" t="str">
        <f ca="1">OFFSET(L!$C$1,MATCH("Instructions"&amp;ADDRESS(ROW(),COLUMN(),4),L!$A:$A,0)-1,SL,,)</f>
        <v>按要求在备注部分提供备注来进一步说明您的答复。</v>
      </c>
      <c r="B25" s="178"/>
    </row>
    <row r="26" spans="1:2" ht="46.5" customHeight="1">
      <c r="A26" s="93"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8"/>
    </row>
    <row r="27" spans="1:2" ht="90">
      <c r="A27" s="92"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8"/>
    </row>
    <row r="28" spans="1:2" ht="36" customHeight="1">
      <c r="A28" s="92" t="str">
        <f ca="1">OFFSET(L!$C$1,MATCH("Instructions"&amp;ADDRESS(ROW(),COLUMN(),4),L!$A:$A,0)-1,SL,,)</f>
        <v>部分公司可能要求给出“否”答复的证据，这些证据应当输入备注字段。</v>
      </c>
      <c r="B28" s="178"/>
    </row>
    <row r="29" spans="1:2" ht="105">
      <c r="A29" s="92"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8"/>
    </row>
    <row r="30" spans="1:2" ht="75">
      <c r="A30" s="92"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8"/>
    </row>
    <row r="31" spans="1:2" ht="90">
      <c r="A31" s="92"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8"/>
    </row>
    <row r="32" spans="1:2" ht="165">
      <c r="A32" s="92"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8"/>
    </row>
    <row r="33" spans="1:2" ht="30">
      <c r="A33" s="92"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8"/>
    </row>
    <row r="34" spans="1:2" ht="30">
      <c r="A34" s="92"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8"/>
    </row>
    <row r="35" spans="1:2" ht="15">
      <c r="A35" s="226"/>
      <c r="B35" s="178"/>
    </row>
    <row r="36" spans="1:2" ht="68.45" customHeight="1">
      <c r="A36" s="217" t="str">
        <f ca="1">OFFSET(L!$C$1,MATCH("Instructions"&amp;ADDRESS(ROW(),COLUMN(),4),L!$A:$A,0)-1,SL,,)</f>
        <v>问题 A – G 回答说明（113 - 137 行）。如果为指定矿产回答问题 1 和 2 的答复为“是”，则必须回答问题 A 到 G。
仅以英文提供答复。</v>
      </c>
      <c r="B36" s="178"/>
    </row>
    <row r="37" spans="1:2" ht="90">
      <c r="A37" s="217"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8"/>
    </row>
    <row r="38" spans="1:2" ht="15">
      <c r="A38" s="92" t="str">
        <f ca="1">OFFSET(L!$C$1,MATCH("Instructions"&amp;ADDRESS(ROW(),COLUMN(),4),L!$A:$A,0)-1,SL,,)</f>
        <v>A. 此申报是为披露公司是否具有可公开查阅的负责任矿物采购政策。以“是”或“否”来答复此问题。</v>
      </c>
      <c r="B38" s="178"/>
    </row>
    <row r="39" spans="1:2" ht="30">
      <c r="A39" s="92" t="str">
        <f ca="1">OFFSET(L!$C$1,MATCH("Instructions"&amp;ADDRESS(ROW(),COLUMN(),4),L!$A:$A,0)-1,SL,,)</f>
        <v>B. 此申报是为披露公司的负责任矿物采购政策是否可在公司网站上获取。以“是”或“否”来答复此问题。如果答案为“是”，请在备注字段中填写 URL。此字段必须填写。</v>
      </c>
      <c r="B39" s="178"/>
    </row>
    <row r="40" spans="1:2" ht="30">
      <c r="A40" s="92"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8"/>
    </row>
    <row r="41" spans="1:2" ht="60">
      <c r="A41" s="92"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8"/>
    </row>
    <row r="42" spans="1:2" ht="120">
      <c r="A42" s="92"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8"/>
    </row>
    <row r="43" spans="1:2" ht="135">
      <c r="A43" s="92"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8"/>
    </row>
    <row r="44" spans="1:2" ht="30">
      <c r="A44" s="92" t="str">
        <f ca="1">OFFSET(L!$C$1,MATCH("Instructions"&amp;ADDRESS(ROW(),COLUMN(),4),L!$A:$A,0)-1,SL,,)</f>
        <v>G. 此问题是要披露公司的审核流程是否
包括纠正措施管理。以“是”或“否”来答复此问题。须在问题备注字段记录备注。此栏必须填写。</v>
      </c>
      <c r="B44" s="178"/>
    </row>
    <row r="45" spans="1:2" ht="15.95" customHeight="1">
      <c r="A45" s="216"/>
      <c r="B45" s="178"/>
    </row>
    <row r="46" spans="1:2" ht="45">
      <c r="A46" s="93" t="str">
        <f ca="1">OFFSET(L!$C$1,MATCH("Instructions"&amp;ADDRESS(ROW(),COLUMN(),4),L!$A:$A,0)-1,SL,,)</f>
        <v>冶炼厂名单工作表的填写说明。只限英文作答
注：带星号（*）列表示此区域必须填写。</v>
      </c>
      <c r="B46" s="178"/>
    </row>
    <row r="47" spans="1:2" ht="63.75" customHeight="1">
      <c r="A47" s="93"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8"/>
    </row>
    <row r="48" spans="1:2" ht="51.95" customHeight="1">
      <c r="A48" s="92" t="str">
        <f ca="1">OFFSET(L!$C$1,MATCH("Instructions"&amp;ADDRESS(ROW(),COLUMN(),4),L!$A:$A,0)-1,SL,,)</f>
        <v>1. 冶炼厂识别输入列－如果您知道冶炼厂
识别号码，则在 A 列输入号码（B、C、D、
E、F、G、I 和 J 列将自动填入）。A 列不会自动填入。</v>
      </c>
      <c r="B48" s="178"/>
    </row>
    <row r="49" spans="1:2" ht="43.5" customHeight="1">
      <c r="A49" s="92" t="str">
        <f ca="1">OFFSET(L!$C$1,MATCH("Instructions"&amp;ADDRESS(ROW(),COLUMN(),4),L!$A:$A,0)-1,SL,,)</f>
        <v>2. 金属（*）- 在下拉菜单中选择
正在录入信息的冶炼厂所提炼的金属。仅当问题 1 和问题 2 中关于指定矿产的回答为“是”时，才会出现金属。此栏必须填写。</v>
      </c>
      <c r="B49" s="178"/>
    </row>
    <row r="50" spans="1:2" ht="90">
      <c r="A50" s="92"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8"/>
    </row>
    <row r="51" spans="1:2" ht="45">
      <c r="A51" s="92" t="str">
        <f ca="1">OFFSET(L!$C$1,MATCH("Instructions"&amp;ADDRESS(ROW(),COLUMN(),4),L!$A:$A,0)-1,SL,,)</f>
        <v>4. 冶炼厂名称 (1)- 如果在 C 列选择了
“冶炼厂未列出”，则填入冶炼厂名称。当在 C 列选择了冶炼厂名称后，
此字段将自动填充。此字段必须填写。</v>
      </c>
      <c r="B51" s="178"/>
    </row>
    <row r="52" spans="1:2" ht="45.75" customHeight="1">
      <c r="A52" s="92" t="str">
        <f ca="1">OFFSET(L!$C$1,MATCH("Instructions"&amp;ADDRESS(ROW(),COLUMN(),4),L!$A:$A,0)-1,SL,,)</f>
        <v>5. 冶炼厂所在国家 (*) - 当在 C 列选择了
冶炼厂名称，此字段将自动填充。如果在 C 列选择了“冶炼厂未列出”，则使用下拉菜单选择冶炼厂的国家位置。此栏必须填写。</v>
      </c>
      <c r="B52" s="178"/>
    </row>
    <row r="53" spans="1:2" ht="45">
      <c r="A53" s="92"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8"/>
    </row>
    <row r="54" spans="1:2" ht="45">
      <c r="A54" s="92" t="str">
        <f ca="1">OFFSET(L!$C$1,MATCH("Instructions"&amp;ADDRESS(ROW(),COLUMN(),4),L!$A:$A,0)-1,SL,,)</f>
        <v xml:space="preserve">7. 冶炼厂识别号码 -  F 列包括所有的
冶炼厂识别号码。如果在 C 列中选出冶炼厂
名称，此栏会自动填入。 </v>
      </c>
      <c r="B54" s="178"/>
    </row>
    <row r="55" spans="1:2" ht="35.450000000000003" customHeight="1">
      <c r="A55" s="92" t="str">
        <f ca="1">OFFSET(L!$C$1,MATCH("Instructions"&amp;ADDRESS(ROW(),COLUMN(),4),L!$A:$A,0)-1,SL,,)</f>
        <v>8. 冶炼厂所在街道 - 提供冶炼厂所在街道的名称。</v>
      </c>
      <c r="B55" s="178"/>
    </row>
    <row r="56" spans="1:2" ht="15">
      <c r="A56" s="92" t="str">
        <f ca="1">OFFSET(L!$C$1,MATCH("Instructions"&amp;ADDRESS(ROW(),COLUMN(),4),L!$A:$A,0)-1,SL,,)</f>
        <v>9. 冶炼厂所在城市 - 提供冶炼厂所在城市的名称。</v>
      </c>
      <c r="B56" s="178"/>
    </row>
    <row r="57" spans="1:2" ht="33.950000000000003" customHeight="1">
      <c r="A57" s="92" t="str">
        <f ca="1">OFFSET(L!$C$1,MATCH("Instructions"&amp;ADDRESS(ROW(),COLUMN(),4),L!$A:$A,0)-1,SL,,)</f>
        <v>10. 冶炼厂地点： 州/省（如适用）- 提供冶炼厂所在的州/省。</v>
      </c>
      <c r="B57" s="178"/>
    </row>
    <row r="58" spans="1:2" ht="105">
      <c r="A58" s="92"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8"/>
    </row>
    <row r="59" spans="1:2" ht="30">
      <c r="A59" s="92"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8"/>
    </row>
    <row r="60" spans="1:2" ht="45">
      <c r="A60" s="92"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8"/>
    </row>
    <row r="61" spans="1:2" ht="45">
      <c r="A61" s="92"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8"/>
    </row>
    <row r="62" spans="1:2" ht="99.95" customHeight="1">
      <c r="A62" s="92" t="str">
        <f ca="1">OFFSET(L!$C$1,MATCH("Instructions"&amp;ADDRESS(ROW(),COLUMN(),4),L!$A:$A,0)-1,SL,,)</f>
        <v>15. 表明冶炼厂是否仅从回收料或报废料资源
中获取冶炼过程的来料。此问题自由选择答
复。本问题的允许答复有：
- 是
- 否
- 不知道</v>
      </c>
      <c r="B62" s="178"/>
    </row>
    <row r="63" spans="1:2" ht="45">
      <c r="A63" s="92" t="str">
        <f ca="1">OFFSET(L!$C$1,MATCH("Instructions"&amp;ADDRESS(ROW(),COLUMN(),4),L!$A:$A,0)-1,SL,,)</f>
        <v>16. 注释 - 用自由的格式的文字栏来输入
任何有关冶炼厂的意见。例如：冶炼厂正在被
YYY公司收购</v>
      </c>
      <c r="B63" s="178"/>
    </row>
    <row r="64" spans="1:2" ht="15">
      <c r="A64" s="216"/>
      <c r="B64" s="178"/>
    </row>
    <row r="65" spans="1:2" ht="15">
      <c r="A65" s="217" t="str">
        <f ca="1">OFFSET(L!$C$1,MATCH("Instructions"&amp;ADDRESS(ROW(),COLUMN(),4),L!$A:$A,0)-1,SL,,)</f>
        <v>矿厂列表选项卡的填写说明。请仅以英文作答。</v>
      </c>
      <c r="B65" s="178"/>
    </row>
    <row r="66" spans="1:2" ht="15">
      <c r="A66" s="92" t="str">
        <f ca="1">OFFSET(L!$C$1,MATCH("Instructions"&amp;ADDRESS(ROW(),COLUMN(),4),L!$A:$A,0)-1,SL,,)</f>
        <v>1. 金属 - 在下拉菜单中，选择正在输入信息的矿厂所提炼的金属。仅当问题 1 和问题 2 中关于指定矿产的回答为“是”时，才会出现金属。</v>
      </c>
      <c r="B66" s="178"/>
    </row>
    <row r="67" spans="1:2" ht="15">
      <c r="A67" s="92" t="str">
        <f ca="1">OFFSET(L!$C$1,MATCH("Instructions"&amp;ADDRESS(ROW(),COLUMN(),4),L!$A:$A,0)-1,SL,,)</f>
        <v>2. 从该矿厂采购的冶炼厂的名称 - 请尽可能填写从所列矿厂或矿场采购的冶炼厂的名称。</v>
      </c>
      <c r="B67" s="178"/>
    </row>
    <row r="68" spans="1:2" ht="15">
      <c r="A68" s="92" t="str">
        <f ca="1">OFFSET(L!$C$1,MATCH("Instructions"&amp;ADDRESS(ROW(),COLUMN(),4),L!$A:$A,0)-1,SL,,)</f>
        <v>3. 矿厂名称 - 提供矿厂的名称。</v>
      </c>
      <c r="B68" s="178"/>
    </row>
    <row r="69" spans="1:2" ht="30">
      <c r="A69" s="92"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8"/>
    </row>
    <row r="70" spans="1:2" ht="15">
      <c r="A70" s="92" t="str">
        <f ca="1">OFFSET(L!$C$1,MATCH("Instructions"&amp;ADDRESS(ROW(),COLUMN(),4),L!$A:$A,0)-1,SL,,)</f>
        <v>5. 矿厂识别号颁发者 - 这是 D 栏中输入的矿厂识别号的颁发者。</v>
      </c>
      <c r="B70" s="178"/>
    </row>
    <row r="71" spans="1:2" ht="15">
      <c r="A71" s="92" t="str">
        <f ca="1">OFFSET(L!$C$1,MATCH("Instructions"&amp;ADDRESS(ROW(),COLUMN(),4),L!$A:$A,0)-1,SL,,)</f>
        <v>6. 矿厂识别号颁发者 - 这是 D 栏中输入的矿厂识别号的颁发者。</v>
      </c>
      <c r="B71" s="178"/>
    </row>
    <row r="72" spans="1:2" ht="15">
      <c r="A72" s="92" t="str">
        <f ca="1">OFFSET(L!$C$1,MATCH("Instructions"&amp;ADDRESS(ROW(),COLUMN(),4),L!$A:$A,0)-1,SL,,)</f>
        <v>7. 矿厂所在街道 - 提供矿厂所在街道的名称。</v>
      </c>
      <c r="B72" s="178"/>
    </row>
    <row r="73" spans="1:2" ht="15">
      <c r="A73" s="92" t="str">
        <f ca="1">OFFSET(L!$C$1,MATCH("Instructions"&amp;ADDRESS(ROW(),COLUMN(),4),L!$A:$A,0)-1,SL,,)</f>
        <v>8. 矿厂所在城市 - 提供矿厂所在城市的名称。</v>
      </c>
      <c r="B73" s="178"/>
    </row>
    <row r="74" spans="1:2" ht="15">
      <c r="A74" s="92" t="str">
        <f ca="1">OFFSET(L!$C$1,MATCH("Instructions"&amp;ADDRESS(ROW(),COLUMN(),4),L!$A:$A,0)-1,SL,,)</f>
        <v>9. 矿厂地点：州/省（如适用）- 提供矿厂所在的州/省。</v>
      </c>
      <c r="B74" s="178"/>
    </row>
    <row r="75" spans="1:2" ht="60">
      <c r="A75" s="92"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8"/>
    </row>
    <row r="76" spans="1:2" ht="15">
      <c r="A76" s="92" t="str">
        <f ca="1">OFFSET(L!$C$1,MATCH("Instructions"&amp;ADDRESS(ROW(),COLUMN(),4),L!$A:$A,0)-1,SL,,)</f>
        <v>11. 矿厂联系人电子邮件 - 填写被确定为矿厂联系人的电子邮件。例如： John.Smith@MineXXX.com。填写此字段栏前，请阅读矿厂联系人姓名填写指引。</v>
      </c>
      <c r="B76" s="178"/>
    </row>
    <row r="77" spans="1:2" ht="30">
      <c r="A77" s="92"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8"/>
    </row>
    <row r="78" spans="1:2" ht="15">
      <c r="A78" s="92" t="str">
        <f ca="1">OFFSET(L!$C$1,MATCH("Instructions"&amp;ADDRESS(ROW(),COLUMN(),4),L!$A:$A,0)-1,SL,,)</f>
        <v>13. 注释 - 无格式限制的文字栏，可输入有关矿厂的任何意见。例如：矿厂正在被 YYY 公司收购</v>
      </c>
      <c r="B78" s="178"/>
    </row>
    <row r="79" spans="1:2" ht="15">
      <c r="A79" s="216"/>
      <c r="B79" s="178"/>
    </row>
    <row r="80" spans="1:2" ht="75">
      <c r="A80" s="217"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8"/>
    </row>
    <row r="81" spans="1:2" ht="15">
      <c r="A81" s="216"/>
      <c r="B81" s="178"/>
    </row>
    <row r="82" spans="1:2" ht="18" customHeight="1">
      <c r="A82" s="93" t="str">
        <f ca="1">OFFSET(L!$C$1,MATCH("Instructions"&amp;ADDRESS(ROW(),COLUMN(),4),L!$A:$A,0)-1,SL,,)</f>
        <v>条款和条件
如有异议，以英文版扩展矿产报告模板为准。</v>
      </c>
      <c r="B82" s="178"/>
    </row>
    <row r="83" spans="1:2" ht="60">
      <c r="A83" s="93"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8"/>
    </row>
    <row r="84" spans="1:2" ht="60">
      <c r="A84" s="93"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8"/>
    </row>
    <row r="85" spans="1:2" ht="45">
      <c r="A85" s="93"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8"/>
    </row>
    <row r="86" spans="1:2" ht="105">
      <c r="A86" s="93"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8"/>
    </row>
    <row r="87" spans="1:2" ht="30">
      <c r="A87" s="93"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8"/>
    </row>
    <row r="88" spans="1:2" ht="15">
      <c r="A88" s="93" t="str">
        <f ca="1">OFFSET(L!$C$1,MATCH("Instructions"&amp;ADDRESS(ROW(),COLUMN(),4),L!$A:$A,0)-1,SL,,)</f>
        <v>访问和使用此目录或任何工具以及考虑此目录和任何工具时，即表示该用户同意上述条款。</v>
      </c>
      <c r="B88" s="178"/>
    </row>
    <row r="89" spans="1:2" ht="15">
      <c r="A89" s="92" t="str">
        <f ca="1">OFFSET(L!$C$1,MATCH("General"&amp;"Cpy",L!$A:$A,0)-1,SL,,)</f>
        <v>© 2026 负责任矿物计划。保留所有权利。</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3"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C7" sqref="C7"/>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1"/>
      <c r="B1" s="392"/>
      <c r="C1" s="392"/>
      <c r="D1" s="393"/>
    </row>
    <row r="2" spans="1:8" ht="15">
      <c r="A2" s="175"/>
      <c r="B2" s="176" t="str">
        <f ca="1">OFFSET(L!$C$1,MATCH("Definitions"&amp;ADDRESS(ROW(),COLUMN(),4),L!$A:$A,0)-1,SL,,)</f>
        <v>项目</v>
      </c>
      <c r="C2" s="176" t="str">
        <f ca="1">OFFSET(L!$C$1,MATCH("Definitions"&amp;ADDRESS(ROW(),COLUMN(),4),L!$A:$A,0)-1,SL,,)</f>
        <v>定义</v>
      </c>
      <c r="D2" s="395"/>
      <c r="E2" s="177"/>
    </row>
    <row r="3" spans="1:8" ht="30">
      <c r="A3" s="175"/>
      <c r="B3" s="176" t="str">
        <f ca="1">OFFSET(L!$C$1,MATCH("Definitions"&amp;ADDRESS(ROW(),COLUMN(),4),L!$A:$A,0)-1,SL,,)</f>
        <v>授权人</v>
      </c>
      <c r="C3" s="176" t="str">
        <f ca="1">OFFSET(L!$C$1,MATCH("Definitions"&amp;ADDRESS(ROW(),COLUMN(),4),L!$A:$A,0)-1,SL,,)</f>
        <v xml:space="preserve">此栏目定义对申报内容负责的责任人.授权人可能与申报内容责任人不一致，故不能填写“相同一样”, 需提供授权人的姓名。 </v>
      </c>
      <c r="D3" s="395"/>
      <c r="E3" s="178"/>
    </row>
    <row r="4" spans="1:8" ht="60">
      <c r="A4" s="175"/>
      <c r="B4" s="176" t="str">
        <f ca="1">OFFSET(L!$C$1,MATCH("Definitions"&amp;ADDRESS(ROW(),COLUMN(),4),L!$A:$A,0)-1,SL,,)</f>
        <v>钴精炼厂</v>
      </c>
      <c r="C4" s="176" t="str">
        <f ca="1">OFFSET(L!$C$1,MATCH("Definitions"&amp;ADDRESS(ROW(),COLUMN(),4),L!$A:$A,0)-1,SL,,)</f>
        <v>处理钴精矿、中间产品或再循环材料并生产直接用于下游制造工艺的钴产品的实体。</v>
      </c>
      <c r="D4" s="395"/>
      <c r="E4" s="178" t="s">
        <v>13</v>
      </c>
    </row>
    <row r="5" spans="1:8" ht="75">
      <c r="A5" s="175"/>
      <c r="B5" s="176" t="str">
        <f ca="1">OFFSET(L!$C$1,MATCH("Definitions"&amp;ADDRESS(ROW(),COLUMN(),4),L!$A:$A,0)-1,SL,,)</f>
        <v>受冲突影响和高风险地区 (CAHRA)</v>
      </c>
      <c r="C5" s="176"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5"/>
      <c r="E5" s="178"/>
    </row>
    <row r="6" spans="1:8" ht="30">
      <c r="A6" s="175"/>
      <c r="B6" s="176" t="str">
        <f ca="1">OFFSET(L!$C$1,MATCH("Definitions"&amp;ADDRESS(ROW(),COLUMN(),4),L!$A:$A,0)-1,SL,,)</f>
        <v>铜加工厂*</v>
      </c>
      <c r="C6" s="176"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5"/>
      <c r="E6" s="178"/>
    </row>
    <row r="7" spans="1:8" ht="91.5" customHeight="1">
      <c r="A7" s="175"/>
      <c r="B7" s="176" t="str">
        <f ca="1">OFFSET(L!$C$1,MATCH("Definitions"&amp;ADDRESS(ROW(),COLUMN(),4),L!$A:$A,0)-1,SL,,)</f>
        <v>申报范围或类别</v>
      </c>
      <c r="C7" s="176"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5"/>
      <c r="E7" s="178" t="s">
        <v>14</v>
      </c>
    </row>
    <row r="8" spans="1:8" ht="91.5" customHeight="1">
      <c r="A8" s="175"/>
      <c r="B8" s="176" t="str">
        <f ca="1">OFFSET(L!$C$1,MATCH("Definitions"&amp;ADDRESS(ROW(),COLUMN(),4),L!$A:$A,0)-1,SL,,)</f>
        <v>尽职调查</v>
      </c>
      <c r="C8" s="176"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5"/>
      <c r="E8" s="178"/>
    </row>
    <row r="9" spans="1:8" ht="45">
      <c r="A9" s="175"/>
      <c r="B9" s="176" t="str">
        <f ca="1">OFFSET(L!$C$1,MATCH("Definitions"&amp;ADDRESS(ROW(),COLUMN(),4),L!$A:$A,0)-1,SL,,)</f>
        <v>天然石墨*</v>
      </c>
      <c r="C9" s="176"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5"/>
      <c r="E9" s="178" t="s">
        <v>15</v>
      </c>
    </row>
    <row r="10" spans="1:8" ht="75">
      <c r="A10" s="175"/>
      <c r="B10" s="176" t="str">
        <f ca="1">OFFSET(L!$C$1,MATCH("Definitions"&amp;ADDRESS(ROW(),COLUMN(),4),L!$A:$A,0)-1,SL,,)</f>
        <v>石墨生产商*</v>
      </c>
      <c r="C10" s="176" t="str">
        <f ca="1">OFFSET(L!$C$1,MATCH("Definitions"&amp;ADDRESS(ROW(),COLUMN(),4),L!$A:$A,0)-1,SL,,)</f>
        <v>球形石墨生产商（夹点）指通过将天然或合成石墨精矿加工为球形石墨（也称作球化石墨）来生产锂离子电池阳极用高纯度、细颗粒石墨产品（涂层或无涂层）的工厂。</v>
      </c>
      <c r="D10" s="395"/>
      <c r="E10" s="178" t="s">
        <v>16</v>
      </c>
    </row>
    <row r="11" spans="1:8" ht="45">
      <c r="A11" s="175"/>
      <c r="B11" s="176" t="str">
        <f ca="1">OFFSET(L!$C$1,MATCH("Definitions"&amp;ADDRESS(ROW(),COLUMN(),4),L!$A:$A,0)-1,SL,,)</f>
        <v>独立的私营审核机构</v>
      </c>
      <c r="C11" s="176"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5"/>
      <c r="E11" s="178" t="s">
        <v>15</v>
      </c>
      <c r="H11" s="155">
        <v>14</v>
      </c>
    </row>
    <row r="12" spans="1:8" ht="15">
      <c r="A12" s="175"/>
      <c r="B12" s="176" t="str">
        <f ca="1">OFFSET(L!$C$1,MATCH("Definitions"&amp;ADDRESS(ROW(),COLUMN(),4),L!$A:$A,0)-1,SL,,)</f>
        <v>有目的添加</v>
      </c>
      <c r="C12" s="176" t="str">
        <f ca="1">OFFSET(L!$C$1,MATCH("Definitions"&amp;ADDRESS(ROW(),COLUMN(),4),L!$A:$A,0)-1,SL,,)</f>
        <v>“有意添加”通常指故在产品生命周期的一个或多个阶段中使用的旨在赋予特定属性、反应或质量的物质。</v>
      </c>
      <c r="D12" s="395"/>
      <c r="E12" s="178"/>
    </row>
    <row r="13" spans="1:8" ht="45">
      <c r="A13" s="175"/>
      <c r="B13" s="176" t="str">
        <f ca="1">OFFSET(L!$C$1,MATCH("Definitions"&amp;ADDRESS(ROW(),COLUMN(),4),L!$A:$A,0)-1,SL,,)</f>
        <v>锂加工厂*</v>
      </c>
      <c r="C13" s="176"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5"/>
      <c r="E13" s="178"/>
    </row>
    <row r="14" spans="1:8" ht="60">
      <c r="A14" s="175"/>
      <c r="B14" s="176" t="str">
        <f ca="1">OFFSET(L!$C$1,MATCH("Definitions"&amp;ADDRESS(ROW(),COLUMN(),4),L!$A:$A,0)-1,SL,,)</f>
        <v>组织经济合作与发展</v>
      </c>
      <c r="C14" s="176"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5"/>
      <c r="E14" s="178"/>
    </row>
    <row r="15" spans="1:8" ht="15">
      <c r="A15" s="175"/>
      <c r="B15" s="176" t="str">
        <f ca="1">OFFSET(L!$C$1,MATCH("Definitions"&amp;ADDRESS(ROW(),COLUMN(),4),L!$A:$A,0)-1,SL,,)</f>
        <v>云母（天然）</v>
      </c>
      <c r="C15" s="176" t="str">
        <f ca="1">OFFSET(L!$C$1,MATCH("Definitions"&amp;ADDRESS(ROW(),COLUMN(),4),L!$A:$A,0)-1,SL,,)</f>
        <v>天然云母是开采出或自然形成的矿物，如白云母或金云母。</v>
      </c>
      <c r="D15" s="395"/>
      <c r="E15" s="178"/>
    </row>
    <row r="16" spans="1:8" ht="45">
      <c r="A16" s="175"/>
      <c r="B16" s="176" t="str">
        <f ca="1">OFFSET(L!$C$1,MATCH("Definitions"&amp;ADDRESS(ROW(),COLUMN(),4),L!$A:$A,0)-1,SL,,)</f>
        <v>云母（合成）</v>
      </c>
      <c r="C16" s="176" t="str">
        <f ca="1">OFFSET(L!$C$1,MATCH("Definitions"&amp;ADDRESS(ROW(),COLUMN(),4),L!$A:$A,0)-1,SL,,)</f>
        <v>合成云母（氟金云母）是一种人工合成的材料，使用的原料包括镁、铝和硅。</v>
      </c>
      <c r="D16" s="395"/>
      <c r="E16" s="178" t="s">
        <v>15</v>
      </c>
    </row>
    <row r="17" spans="1:5" ht="45">
      <c r="A17" s="175"/>
      <c r="B17" s="176" t="str">
        <f ca="1">OFFSET(L!$C$1,MATCH("Definitions"&amp;ADDRESS(ROW(),COLUMN(),4),L!$A:$A,0)-1,SL,,)</f>
        <v>云母加工厂</v>
      </c>
      <c r="C17" s="176"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5"/>
      <c r="E17" s="178"/>
    </row>
    <row r="18" spans="1:5" ht="30">
      <c r="A18" s="175"/>
      <c r="B18" s="176" t="str">
        <f ca="1">OFFSET(L!$C$1,MATCH("Definitions"&amp;ADDRESS(ROW(),COLUMN(),4),L!$A:$A,0)-1,SL,,)</f>
        <v>镍加工厂*</v>
      </c>
      <c r="C18" s="176"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5"/>
      <c r="E18" s="178"/>
    </row>
    <row r="19" spans="1:5" ht="45">
      <c r="A19" s="175"/>
      <c r="B19" s="176" t="str">
        <f ca="1">OFFSET(L!$C$1,MATCH("Definitions"&amp;ADDRESS(ROW(),COLUMN(),4),L!$A:$A,0)-1,SL,,)</f>
        <v>加工商</v>
      </c>
      <c r="C19" s="176"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395"/>
      <c r="E19" s="178"/>
    </row>
    <row r="20" spans="1:5" ht="15">
      <c r="A20" s="175"/>
      <c r="B20" s="176" t="str">
        <f ca="1">OFFSET(L!$C$1,MATCH("Definitions"&amp;ADDRESS(ROW(),COLUMN(),4),L!$A:$A,0)-1,SL,,)</f>
        <v>产品</v>
      </c>
      <c r="C20" s="176" t="str">
        <f ca="1">OFFSET(L!$C$1,MATCH("Definitions"&amp;ADDRESS(ROW(),COLUMN(),4),L!$A:$A,0)-1,SL,,)</f>
        <v xml:space="preserve">公司的产品或成品是指在制造生产阶段或最后完成阶段的物料或物品，并且已可以交付或销售给客户。 </v>
      </c>
      <c r="D20" s="395"/>
      <c r="E20" s="178"/>
    </row>
    <row r="21" spans="1:5" ht="75">
      <c r="A21" s="175"/>
      <c r="B21" s="176" t="str">
        <f ca="1">OFFSET(L!$C$1,MATCH("Definitions"&amp;ADDRESS(ROW(),COLUMN(),4),L!$A:$A,0)-1,SL,,)</f>
        <v>回收或废料源</v>
      </c>
      <c r="C21" s="176"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395"/>
      <c r="E21" s="178" t="s">
        <v>15</v>
      </c>
    </row>
    <row r="22" spans="1:5" ht="75">
      <c r="A22" s="175"/>
      <c r="B22" s="176" t="str">
        <f ca="1">OFFSET(L!$C$1,MATCH("Definitions"&amp;ADDRESS(ROW(),COLUMN(),4),L!$A:$A,0)-1,SL,,)</f>
        <v>责任商业联盟 (RBA)</v>
      </c>
      <c r="C22" s="176" t="str">
        <f ca="1">OFFSET(L!$C$1,MATCH("Definitions"&amp;ADDRESS(ROW(),COLUMN(),4),L!$A:$A,0)-1,SL,,)</f>
        <v xml:space="preserve">责任商业联盟成立于 2004 年，是全球最大的
致力于在电子行业供应链中倡导企业责任的行业联盟。
(http://www.responsiblebusiness.org)
</v>
      </c>
      <c r="D22" s="395"/>
      <c r="E22" s="178" t="s">
        <v>16</v>
      </c>
    </row>
    <row r="23" spans="1:5" ht="45">
      <c r="A23" s="175"/>
      <c r="B23" s="176" t="str">
        <f ca="1">OFFSET(L!$C$1,MATCH("Definitions"&amp;ADDRESS(ROW(),COLUMN(),4),L!$A:$A,0)-1,SL,,)</f>
        <v>不使用冲突矿产冶炼厂计划（RMAP）</v>
      </c>
      <c r="C23" s="176"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5"/>
      <c r="E23" s="178"/>
    </row>
    <row r="24" spans="1:5" ht="105">
      <c r="A24" s="175"/>
      <c r="B24" s="176" t="str">
        <f ca="1">OFFSET(L!$C$1,MATCH("Definitions"&amp;ADDRESS(ROW(),COLUMN(),4),L!$A:$A,0)-1,SL,,)</f>
        <v>负责任矿物计划 (RMI)</v>
      </c>
      <c r="C24" s="176"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5"/>
      <c r="E24" s="178" t="s">
        <v>15</v>
      </c>
    </row>
    <row r="25" spans="1:5" ht="135">
      <c r="A25" s="175"/>
      <c r="B25" s="176" t="str">
        <f ca="1">OFFSET(L!$C$1,MATCH("Definitions"&amp;ADDRESS(ROW(),COLUMN(),4),L!$A:$A,0)-1,SL,,)</f>
        <v>RMAP 合规冶炼厂目录</v>
      </c>
      <c r="C25" s="176"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5"/>
      <c r="E25" s="178" t="s">
        <v>13</v>
      </c>
    </row>
    <row r="26" spans="1:5" ht="45">
      <c r="A26" s="175"/>
      <c r="B26" s="176" t="str">
        <f ca="1">OFFSET(L!$C$1,MATCH("Definitions"&amp;ADDRESS(ROW(),COLUMN(),4),L!$A:$A,0)-1,SL,,)</f>
        <v>冶炼厂</v>
      </c>
      <c r="C26" s="176"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5"/>
      <c r="E26" s="178"/>
    </row>
    <row r="27" spans="1:5" ht="30">
      <c r="A27" s="175"/>
      <c r="B27" s="176" t="str">
        <f ca="1">OFFSET(L!$C$1,MATCH("Definitions"&amp;ADDRESS(ROW(),COLUMN(),4),L!$A:$A,0)-1,SL,,)</f>
        <v>冶炼厂识别序号</v>
      </c>
      <c r="C27" s="176"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5"/>
      <c r="E27" s="178"/>
    </row>
    <row r="28" spans="1:5" ht="15">
      <c r="A28" s="175"/>
      <c r="B28" s="397" t="str">
        <f ca="1">OFFSET(L!$C$1,MATCH("Definitions"&amp;ADDRESS(ROW(),COLUMN(),4),L!$A:$A,0)-1,SL,,)</f>
        <v>* 请查阅 EMRT 填写指南，了解更多关于本矿产主要和次要来源的详情。</v>
      </c>
      <c r="C28" s="397"/>
      <c r="D28" s="395"/>
      <c r="E28" s="178"/>
    </row>
    <row r="29" spans="1:5" ht="15">
      <c r="A29" s="175"/>
      <c r="B29" s="394" t="str">
        <f ca="1">OFFSET(L!$C$1,MATCH("General"&amp;"Cpy",L!$A:$A,0)-1,SL,,)</f>
        <v>© 2026 负责任矿物计划。保留所有权利。</v>
      </c>
      <c r="C29" s="394"/>
      <c r="D29" s="395"/>
      <c r="E29" s="178"/>
    </row>
    <row r="30" spans="1:5" ht="13.5" thickBot="1">
      <c r="A30" s="179"/>
      <c r="B30" s="180"/>
      <c r="C30" s="180"/>
      <c r="D30" s="396"/>
    </row>
    <row r="31" spans="1:5" ht="13.5"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1"/>
      <c r="B1" s="402"/>
      <c r="C1" s="402"/>
      <c r="D1" s="402"/>
      <c r="E1" s="402"/>
      <c r="F1" s="402"/>
      <c r="G1" s="402"/>
      <c r="H1" s="402"/>
      <c r="I1" s="402"/>
      <c r="J1" s="402"/>
      <c r="K1" s="403"/>
      <c r="L1" s="101"/>
      <c r="P1" s="2"/>
      <c r="Q1" s="2"/>
      <c r="R1" s="2"/>
      <c r="S1" s="2"/>
      <c r="T1" s="2"/>
      <c r="U1" s="2"/>
      <c r="V1" s="2"/>
      <c r="W1" s="2"/>
      <c r="X1" s="2"/>
      <c r="Y1" s="2"/>
      <c r="Z1" s="2"/>
      <c r="AA1" s="2"/>
      <c r="AB1" s="2"/>
      <c r="AC1" s="2"/>
      <c r="AD1" s="2"/>
      <c r="AE1" s="2"/>
      <c r="AF1" s="2"/>
      <c r="AG1" s="2"/>
      <c r="AH1" s="2"/>
    </row>
    <row r="2" spans="1:34" ht="81.75" customHeight="1">
      <c r="A2" s="27"/>
      <c r="B2" s="281"/>
      <c r="C2" s="28"/>
      <c r="D2" s="404" t="str">
        <f ca="1">OFFSET(L!$C$1,MATCH("Declaration"&amp;ADDRESS(ROW(),COLUMN(),4),L!$A:$A,0)-1,SL,,)</f>
        <v>扩展矿物报告模版 (EMRT)</v>
      </c>
      <c r="E2" s="405"/>
      <c r="F2" s="405"/>
      <c r="G2" s="405"/>
      <c r="H2" s="405"/>
      <c r="I2" s="405"/>
      <c r="J2" s="40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20352</v>
      </c>
      <c r="E3" s="437"/>
      <c r="F3" s="438"/>
      <c r="G3" s="438"/>
      <c r="H3" s="438"/>
      <c r="I3" s="438"/>
      <c r="J3" s="380" t="s">
        <v>19553</v>
      </c>
      <c r="K3" s="29"/>
      <c r="L3" s="101"/>
      <c r="P3" s="38">
        <f>MATCH($D$3,LN,0)</f>
        <v>2</v>
      </c>
    </row>
    <row r="4" spans="1:34" ht="15.75">
      <c r="A4" s="27"/>
      <c r="B4" s="413" t="str">
        <f ca="1">OFFSET(L!$C$1,MATCH("Declaration"&amp;ADDRESS(ROW(),COLUMN(),4),L!$A:$A,0)-1,SL,,)</f>
        <v>本文件旨在收集产品中使用的特定原材料（特别是钴或天然云母）的采购信息。</v>
      </c>
      <c r="C4" s="413"/>
      <c r="D4" s="413"/>
      <c r="E4" s="413"/>
      <c r="F4" s="413"/>
      <c r="G4" s="413"/>
      <c r="H4" s="413"/>
      <c r="I4" s="417" t="str">
        <f ca="1">OFFSET(L!$C$1,MATCH("Declaration"&amp;ADDRESS(ROW(),COLUMN(),4),L!$A:$A,0)-1,SL,,)</f>
        <v>链接至条款和条件</v>
      </c>
      <c r="J4" s="417"/>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3" t="str">
        <f ca="1">OFFSET(L!$C$1,MATCH("Declaration"&amp;ADDRESS(ROW(),COLUMN(),4),L!$A:$A,0)-1,SL,,)</f>
        <v>必填字段标记以星号 (*)。参考说明选项卡，获取关于如何答复每个问题的指南。</v>
      </c>
      <c r="C6" s="413"/>
      <c r="D6" s="413"/>
      <c r="E6" s="413"/>
      <c r="F6" s="413"/>
      <c r="G6" s="413"/>
      <c r="H6" s="413"/>
      <c r="I6" s="413"/>
      <c r="J6" s="413"/>
      <c r="K6" s="29"/>
      <c r="L6" s="103" t="s">
        <v>18</v>
      </c>
      <c r="P6" s="2"/>
      <c r="Q6" s="2"/>
      <c r="R6" s="2"/>
      <c r="S6" s="2"/>
      <c r="T6" s="2"/>
      <c r="U6" s="2"/>
      <c r="V6" s="2"/>
      <c r="W6" s="2"/>
      <c r="X6" s="2"/>
      <c r="Y6" s="2"/>
      <c r="Z6" s="2"/>
      <c r="AA6" s="2"/>
      <c r="AB6" s="2"/>
      <c r="AC6" s="2"/>
      <c r="AD6" s="2"/>
      <c r="AE6" s="2"/>
      <c r="AF6" s="2"/>
      <c r="AG6" s="2"/>
      <c r="AH6" s="2"/>
    </row>
    <row r="7" spans="1:34" ht="15.75">
      <c r="A7" s="27"/>
      <c r="B7" s="418" t="str">
        <f ca="1">OFFSET(L!$C$1,MATCH("Declaration"&amp;ADDRESS(ROW(),COLUMN(),4),L!$A:$A,0)-1,SL,,)</f>
        <v>公司信息</v>
      </c>
      <c r="C7" s="418"/>
      <c r="D7" s="418"/>
      <c r="E7" s="418"/>
      <c r="F7" s="418"/>
      <c r="G7" s="418"/>
      <c r="H7" s="418"/>
      <c r="I7" s="418"/>
      <c r="J7" s="41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公司名称（*）：</v>
      </c>
      <c r="C8" s="65"/>
      <c r="D8" s="407" t="s">
        <v>20353</v>
      </c>
      <c r="E8" s="408"/>
      <c r="F8" s="408"/>
      <c r="G8" s="408"/>
      <c r="H8" s="408"/>
      <c r="I8" s="408"/>
      <c r="J8" s="40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申报范围或种类 (*):</v>
      </c>
      <c r="C9" s="65"/>
      <c r="D9" s="440" t="s">
        <v>20</v>
      </c>
      <c r="E9" s="441"/>
      <c r="F9" s="441"/>
      <c r="G9" s="442"/>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19" t="str">
        <f ca="1">OFFSET(L!$C$1,MATCH("Declaration"&amp;ADDRESS(ROW(),COLUMN(),4)&amp;LEFT($D$9,1),L!$A:$A,0)-1,SL,,)</f>
        <v>转到产品目录表输入所需申报的所有产品</v>
      </c>
      <c r="C10" s="111"/>
      <c r="D10" s="414"/>
      <c r="E10" s="415"/>
      <c r="F10" s="415"/>
      <c r="G10" s="415"/>
      <c r="H10" s="415"/>
      <c r="I10" s="415"/>
      <c r="J10" s="416"/>
      <c r="K10" s="29"/>
      <c r="L10" s="103"/>
      <c r="Q10" s="2"/>
      <c r="R10" s="2"/>
      <c r="S10" s="2"/>
      <c r="T10" s="2"/>
      <c r="U10" s="2"/>
      <c r="V10" s="2"/>
      <c r="W10" s="2"/>
      <c r="X10" s="2"/>
      <c r="Y10" s="2"/>
      <c r="Z10" s="2"/>
      <c r="AA10" s="2"/>
      <c r="AB10" s="2"/>
      <c r="AC10" s="2"/>
      <c r="AD10" s="2"/>
      <c r="AE10" s="2"/>
      <c r="AF10" s="2"/>
      <c r="AG10" s="2"/>
      <c r="AH10" s="2"/>
    </row>
    <row r="11" spans="1:34" ht="15">
      <c r="A11" s="31"/>
      <c r="B11" s="420"/>
      <c r="C11" s="111"/>
      <c r="D11" s="421" t="str">
        <f ca="1">IF(D9=Q9,OFFSET(L!$C$1,MATCH("Declaration"&amp;ADDRESS(ROW(),COLUMN(),4),L!$A:$A,0)-1,SL,,),"")</f>
        <v>点击此处输入此申报所适用的产品</v>
      </c>
      <c r="E11" s="422"/>
      <c r="F11" s="422"/>
      <c r="G11" s="422"/>
      <c r="H11" s="422"/>
      <c r="I11" s="422"/>
      <c r="J11" s="423"/>
      <c r="K11" s="29"/>
      <c r="L11" s="103"/>
      <c r="Q11" s="2"/>
      <c r="R11" s="2"/>
      <c r="S11" s="2"/>
      <c r="T11" s="2"/>
      <c r="U11" s="2"/>
      <c r="V11" s="2"/>
      <c r="W11" s="2"/>
      <c r="X11" s="2"/>
      <c r="Y11" s="2"/>
      <c r="Z11" s="2"/>
      <c r="AA11" s="363" t="s">
        <v>18594</v>
      </c>
      <c r="AB11" s="2"/>
      <c r="AC11" s="2"/>
      <c r="AD11" s="2"/>
      <c r="AE11" s="2"/>
      <c r="AF11" s="2"/>
      <c r="AG11" s="2"/>
      <c r="AH11" s="2"/>
    </row>
    <row r="12" spans="1:34" ht="15.75">
      <c r="A12" s="31"/>
      <c r="B12" s="379" t="str">
        <f ca="1">OFFSET(L!$C$1,MATCH("Declaration"&amp;ADDRESS(ROW(),COLUMN(),4),L!$A:$A,0)-1,SL,,)</f>
        <v>选择贵公司的矿产申报范围 (*):</v>
      </c>
      <c r="C12" s="111"/>
      <c r="D12" s="367" t="s">
        <v>40</v>
      </c>
      <c r="E12" s="424" t="s">
        <v>18108</v>
      </c>
      <c r="F12" s="425"/>
      <c r="G12" s="367"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4" t="str">
        <f ca="1">OFFSET(L!$C$1,MATCH("Declaration"&amp;ADDRESS(ROW(),COLUMN(),4),L!$A:$A,0)-1,SL,,)</f>
        <v>注：问题 1 至 7 和 C 会自动填充精选的矿产，将按字母顺序列出。检查你的回复是否与相应的矿物相符。</v>
      </c>
      <c r="C13" s="111"/>
      <c r="D13" s="367" t="s">
        <v>18111</v>
      </c>
      <c r="E13" s="424" t="s">
        <v>41</v>
      </c>
      <c r="F13" s="425"/>
      <c r="G13" s="367"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6"/>
      <c r="C14" s="111"/>
      <c r="D14" s="296"/>
      <c r="E14" s="428"/>
      <c r="F14" s="42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27"/>
      <c r="C15" s="111"/>
      <c r="D15" s="296"/>
      <c r="E15" s="428"/>
      <c r="F15" s="42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 xml:space="preserve">公司唯一识别信息： </v>
      </c>
      <c r="C16" s="66"/>
      <c r="D16" s="410"/>
      <c r="E16" s="411"/>
      <c r="F16" s="411"/>
      <c r="G16" s="411"/>
      <c r="H16" s="411"/>
      <c r="I16" s="411"/>
      <c r="J16" s="41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公司唯一授权识别信息：</v>
      </c>
      <c r="C17" s="66"/>
      <c r="D17" s="410"/>
      <c r="E17" s="411"/>
      <c r="F17" s="411"/>
      <c r="G17" s="411"/>
      <c r="H17" s="411"/>
      <c r="I17" s="411"/>
      <c r="J17" s="41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ustomHeight="1">
      <c r="A18" s="31"/>
      <c r="B18" s="33" t="str">
        <f ca="1">OFFSET(L!$C$1,MATCH("Declaration"&amp;ADDRESS(ROW(),COLUMN(),4),L!$A:$A,0)-1,SL,,)</f>
        <v>地址：</v>
      </c>
      <c r="C18" s="66"/>
      <c r="D18" s="410" t="s">
        <v>20354</v>
      </c>
      <c r="E18" s="411"/>
      <c r="F18" s="411"/>
      <c r="G18" s="411"/>
      <c r="H18" s="411"/>
      <c r="I18" s="411"/>
      <c r="J18" s="41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联系人姓名 (*):</v>
      </c>
      <c r="C19" s="66"/>
      <c r="D19" s="410" t="s">
        <v>20355</v>
      </c>
      <c r="E19" s="411"/>
      <c r="F19" s="411"/>
      <c r="G19" s="411"/>
      <c r="H19" s="411"/>
      <c r="I19" s="411"/>
      <c r="J19" s="41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联系人电邮地址 (*):</v>
      </c>
      <c r="C20" s="66"/>
      <c r="D20" s="476" t="s">
        <v>20356</v>
      </c>
      <c r="E20" s="430"/>
      <c r="F20" s="430"/>
      <c r="G20" s="430"/>
      <c r="H20" s="430"/>
      <c r="I20" s="430"/>
      <c r="J20" s="431"/>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6"/>
      <c r="D21" s="410" t="s">
        <v>20357</v>
      </c>
      <c r="E21" s="411"/>
      <c r="F21" s="411"/>
      <c r="G21" s="411"/>
      <c r="H21" s="411"/>
      <c r="I21" s="411"/>
      <c r="J21" s="41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6"/>
      <c r="D22" s="410" t="s">
        <v>20355</v>
      </c>
      <c r="E22" s="411"/>
      <c r="F22" s="411"/>
      <c r="G22" s="411"/>
      <c r="H22" s="411"/>
      <c r="I22" s="411"/>
      <c r="J22" s="412"/>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授权人职务:</v>
      </c>
      <c r="C23" s="66"/>
      <c r="D23" s="410" t="s">
        <v>20358</v>
      </c>
      <c r="E23" s="411"/>
      <c r="F23" s="411"/>
      <c r="G23" s="411"/>
      <c r="H23" s="411"/>
      <c r="I23" s="411"/>
      <c r="J23" s="412"/>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授权人电邮地址 (*):</v>
      </c>
      <c r="C24" s="66"/>
      <c r="D24" s="476" t="s">
        <v>20356</v>
      </c>
      <c r="E24" s="430"/>
      <c r="F24" s="430"/>
      <c r="G24" s="430"/>
      <c r="H24" s="430"/>
      <c r="I24" s="430"/>
      <c r="J24" s="431"/>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3"/>
      <c r="D25" s="410" t="s">
        <v>20357</v>
      </c>
      <c r="E25" s="411"/>
      <c r="F25" s="411"/>
      <c r="G25" s="411"/>
      <c r="H25" s="411"/>
      <c r="I25" s="411"/>
      <c r="J25" s="412"/>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7"/>
      <c r="D26" s="435">
        <v>46133</v>
      </c>
      <c r="E26" s="436"/>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4"/>
      <c r="E27" s="44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5" t="str">
        <f ca="1">OFFSET(L!$C$1,MATCH("Declaration"&amp;ADDRESS(ROW(),COLUMN(),4),L!$A:$A,0)-1,SL,,)</f>
        <v>根据上述指明的申报范围回答下列问题 1 - 7</v>
      </c>
      <c r="C28" s="445"/>
      <c r="D28" s="445"/>
      <c r="E28" s="445"/>
      <c r="F28" s="445"/>
      <c r="G28" s="445"/>
      <c r="H28" s="445"/>
      <c r="I28" s="445"/>
      <c r="J28" s="445"/>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43" t="str">
        <f ca="1">OFFSET(L!$C$1,MATCH("Declaration"&amp;ADDRESS(ROW(),COLUMN(),4),L!$A:$A,0)-1,SL,,)</f>
        <v>回答</v>
      </c>
      <c r="E29" s="443"/>
      <c r="F29" s="14"/>
      <c r="G29" s="37" t="str">
        <f ca="1">OFFSET(L!$C$1,MATCH("Declaration"&amp;ADDRESS(ROW(),COLUMN(),4),L!$A:$A,0)-1,SL,,)</f>
        <v>注释</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2" t="s">
        <v>25</v>
      </c>
      <c r="E30" s="433"/>
      <c r="F30" s="8"/>
      <c r="G30" s="398"/>
      <c r="H30" s="399"/>
      <c r="I30" s="399"/>
      <c r="J30" s="400"/>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2" t="s">
        <v>22</v>
      </c>
      <c r="E31" s="433"/>
      <c r="F31" s="8"/>
      <c r="G31" s="398"/>
      <c r="H31" s="399"/>
      <c r="I31" s="399"/>
      <c r="J31" s="400"/>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432" t="s">
        <v>22</v>
      </c>
      <c r="E32" s="433"/>
      <c r="F32" s="8"/>
      <c r="G32" s="398"/>
      <c r="H32" s="399"/>
      <c r="I32" s="399"/>
      <c r="J32" s="400"/>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2" t="s">
        <v>22</v>
      </c>
      <c r="E33" s="433"/>
      <c r="F33" s="8"/>
      <c r="G33" s="398"/>
      <c r="H33" s="399"/>
      <c r="I33" s="399"/>
      <c r="J33" s="400"/>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2" t="s">
        <v>22</v>
      </c>
      <c r="E34" s="433"/>
      <c r="F34" s="8"/>
      <c r="G34" s="398"/>
      <c r="H34" s="399"/>
      <c r="I34" s="399"/>
      <c r="J34" s="400"/>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2" t="s">
        <v>22</v>
      </c>
      <c r="E35" s="433"/>
      <c r="F35" s="8"/>
      <c r="G35" s="398"/>
      <c r="H35" s="399"/>
      <c r="I35" s="399"/>
      <c r="J35" s="400"/>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2"/>
      <c r="E36" s="433"/>
      <c r="F36" s="8"/>
      <c r="G36" s="398"/>
      <c r="H36" s="399"/>
      <c r="I36" s="399"/>
      <c r="J36" s="40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2"/>
      <c r="E37" s="433"/>
      <c r="F37" s="8"/>
      <c r="G37" s="398"/>
      <c r="H37" s="399"/>
      <c r="I37" s="399"/>
      <c r="J37" s="40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2"/>
      <c r="E38" s="433"/>
      <c r="F38" s="8"/>
      <c r="G38" s="398"/>
      <c r="H38" s="399"/>
      <c r="I38" s="399"/>
      <c r="J38" s="40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2"/>
      <c r="E39" s="433"/>
      <c r="F39" s="8"/>
      <c r="G39" s="398"/>
      <c r="H39" s="399"/>
      <c r="I39" s="399"/>
      <c r="J39" s="40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产品中是否还存有任何指定矿产？ (*)(*)</v>
      </c>
      <c r="C41" s="13"/>
      <c r="D41" s="434" t="str">
        <f ca="1">D29</f>
        <v>回答</v>
      </c>
      <c r="E41" s="434"/>
      <c r="F41" s="14"/>
      <c r="G41" s="37" t="str">
        <f ca="1">G29</f>
        <v>注释</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2" t="s">
        <v>25</v>
      </c>
      <c r="E42" s="433"/>
      <c r="F42" s="8"/>
      <c r="G42" s="398"/>
      <c r="H42" s="399"/>
      <c r="I42" s="399"/>
      <c r="J42" s="400"/>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2"/>
      <c r="E43" s="433"/>
      <c r="F43" s="8"/>
      <c r="G43" s="398"/>
      <c r="H43" s="399"/>
      <c r="I43" s="399"/>
      <c r="J43" s="400"/>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32"/>
      <c r="E44" s="433"/>
      <c r="F44" s="8"/>
      <c r="G44" s="398"/>
      <c r="H44" s="399"/>
      <c r="I44" s="399"/>
      <c r="J44" s="400"/>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32"/>
      <c r="E45" s="433"/>
      <c r="F45" s="8"/>
      <c r="G45" s="398"/>
      <c r="H45" s="399"/>
      <c r="I45" s="399"/>
      <c r="J45" s="400"/>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2"/>
      <c r="E46" s="433"/>
      <c r="F46" s="8"/>
      <c r="G46" s="398"/>
      <c r="H46" s="399"/>
      <c r="I46" s="399"/>
      <c r="J46" s="400"/>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2"/>
      <c r="E47" s="433"/>
      <c r="F47" s="8"/>
      <c r="G47" s="398"/>
      <c r="H47" s="399"/>
      <c r="I47" s="399"/>
      <c r="J47" s="400"/>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2"/>
      <c r="E48" s="433"/>
      <c r="F48" s="8"/>
      <c r="G48" s="398"/>
      <c r="H48" s="399"/>
      <c r="I48" s="399"/>
      <c r="J48" s="40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2"/>
      <c r="E49" s="433"/>
      <c r="F49" s="8"/>
      <c r="G49" s="398"/>
      <c r="H49" s="399"/>
      <c r="I49" s="399"/>
      <c r="J49" s="40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2"/>
      <c r="E50" s="433"/>
      <c r="F50" s="8"/>
      <c r="G50" s="398"/>
      <c r="H50" s="399"/>
      <c r="I50" s="399"/>
      <c r="J50" s="40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2"/>
      <c r="E51" s="433"/>
      <c r="F51" s="8"/>
      <c r="G51" s="398"/>
      <c r="H51" s="399"/>
      <c r="I51" s="399"/>
      <c r="J51" s="40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34" t="str">
        <f ca="1">D29</f>
        <v>回答</v>
      </c>
      <c r="E53" s="434"/>
      <c r="F53" s="14"/>
      <c r="G53" s="37" t="str">
        <f ca="1">G29</f>
        <v>注释</v>
      </c>
      <c r="H53" s="439"/>
      <c r="I53" s="439"/>
      <c r="J53" s="439"/>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2" t="s">
        <v>25</v>
      </c>
      <c r="E54" s="433"/>
      <c r="F54" s="40"/>
      <c r="G54" s="398" t="s">
        <v>20359</v>
      </c>
      <c r="H54" s="399"/>
      <c r="I54" s="399"/>
      <c r="J54" s="400"/>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2"/>
      <c r="E55" s="433"/>
      <c r="F55" s="40"/>
      <c r="G55" s="398"/>
      <c r="H55" s="399"/>
      <c r="I55" s="399"/>
      <c r="J55" s="400"/>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2"/>
      <c r="E56" s="433"/>
      <c r="F56" s="40"/>
      <c r="G56" s="398"/>
      <c r="H56" s="399"/>
      <c r="I56" s="399"/>
      <c r="J56" s="400"/>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2"/>
      <c r="E57" s="433"/>
      <c r="F57" s="40"/>
      <c r="G57" s="398"/>
      <c r="H57" s="399"/>
      <c r="I57" s="399"/>
      <c r="J57" s="400"/>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2"/>
      <c r="E58" s="433"/>
      <c r="F58" s="40"/>
      <c r="G58" s="398"/>
      <c r="H58" s="399"/>
      <c r="I58" s="399"/>
      <c r="J58" s="40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2"/>
      <c r="E59" s="433"/>
      <c r="F59" s="40"/>
      <c r="G59" s="398"/>
      <c r="H59" s="399"/>
      <c r="I59" s="399"/>
      <c r="J59" s="400"/>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2"/>
      <c r="E60" s="433"/>
      <c r="F60" s="40"/>
      <c r="G60" s="398"/>
      <c r="H60" s="399"/>
      <c r="I60" s="399"/>
      <c r="J60" s="40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2"/>
      <c r="E61" s="433"/>
      <c r="F61" s="40"/>
      <c r="G61" s="398"/>
      <c r="H61" s="399"/>
      <c r="I61" s="399"/>
      <c r="J61" s="40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2"/>
      <c r="E62" s="433"/>
      <c r="F62" s="40"/>
      <c r="G62" s="398"/>
      <c r="H62" s="399"/>
      <c r="I62" s="399"/>
      <c r="J62" s="40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2"/>
      <c r="E63" s="433"/>
      <c r="F63" s="40"/>
      <c r="G63" s="398"/>
      <c r="H63" s="399"/>
      <c r="I63" s="399"/>
      <c r="J63" s="40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是否 100% 的指定矿产来自回收料或
报废料资源？ (*)</v>
      </c>
      <c r="C65" s="6"/>
      <c r="D65" s="434" t="str">
        <f ca="1">D29</f>
        <v>回答</v>
      </c>
      <c r="E65" s="434"/>
      <c r="F65" s="14"/>
      <c r="G65" s="37" t="str">
        <f ca="1">G29</f>
        <v>注释</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2" t="s">
        <v>22</v>
      </c>
      <c r="E66" s="433"/>
      <c r="F66" s="40"/>
      <c r="G66" s="398"/>
      <c r="H66" s="399"/>
      <c r="I66" s="399"/>
      <c r="J66" s="40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2"/>
      <c r="E67" s="433"/>
      <c r="F67" s="40"/>
      <c r="G67" s="398"/>
      <c r="H67" s="399"/>
      <c r="I67" s="399"/>
      <c r="J67" s="400"/>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2"/>
      <c r="E68" s="433"/>
      <c r="F68" s="40"/>
      <c r="G68" s="398"/>
      <c r="H68" s="399"/>
      <c r="I68" s="399"/>
      <c r="J68" s="400"/>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2"/>
      <c r="E69" s="433"/>
      <c r="F69" s="40"/>
      <c r="G69" s="398"/>
      <c r="H69" s="399"/>
      <c r="I69" s="399"/>
      <c r="J69" s="400"/>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2"/>
      <c r="E70" s="433"/>
      <c r="F70" s="40"/>
      <c r="G70" s="398"/>
      <c r="H70" s="399"/>
      <c r="I70" s="399"/>
      <c r="J70" s="400"/>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2"/>
      <c r="E71" s="433"/>
      <c r="F71" s="40"/>
      <c r="G71" s="398"/>
      <c r="H71" s="399"/>
      <c r="I71" s="399"/>
      <c r="J71" s="400"/>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2"/>
      <c r="E72" s="433"/>
      <c r="F72" s="40"/>
      <c r="G72" s="398"/>
      <c r="H72" s="399"/>
      <c r="I72" s="399"/>
      <c r="J72" s="400"/>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2"/>
      <c r="E73" s="433"/>
      <c r="F73" s="40"/>
      <c r="G73" s="398"/>
      <c r="H73" s="399"/>
      <c r="I73" s="399"/>
      <c r="J73" s="400"/>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2"/>
      <c r="E74" s="433"/>
      <c r="F74" s="40"/>
      <c r="G74" s="398"/>
      <c r="H74" s="399"/>
      <c r="I74" s="399"/>
      <c r="J74" s="400"/>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2"/>
      <c r="E75" s="433"/>
      <c r="F75" s="40"/>
      <c r="G75" s="398"/>
      <c r="H75" s="399"/>
      <c r="I75" s="399"/>
      <c r="J75" s="400"/>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百分之多少的相关供应商已对贵公司
的供应链调查提供答复？(*)</v>
      </c>
      <c r="C77" s="6"/>
      <c r="D77" s="434" t="str">
        <f ca="1">D29</f>
        <v>回答</v>
      </c>
      <c r="E77" s="434"/>
      <c r="F77" s="14"/>
      <c r="G77" s="37" t="str">
        <f ca="1">G29</f>
        <v>注释</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2" t="s">
        <v>20360</v>
      </c>
      <c r="E78" s="433"/>
      <c r="F78" s="40"/>
      <c r="G78" s="398"/>
      <c r="H78" s="399"/>
      <c r="I78" s="399"/>
      <c r="J78" s="40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2"/>
      <c r="E79" s="433"/>
      <c r="F79" s="40"/>
      <c r="G79" s="398"/>
      <c r="H79" s="399"/>
      <c r="I79" s="399"/>
      <c r="J79" s="400"/>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2"/>
      <c r="E80" s="433"/>
      <c r="F80" s="40"/>
      <c r="G80" s="398"/>
      <c r="H80" s="399"/>
      <c r="I80" s="399"/>
      <c r="J80" s="40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2"/>
      <c r="E81" s="433"/>
      <c r="F81" s="40"/>
      <c r="G81" s="398"/>
      <c r="H81" s="399"/>
      <c r="I81" s="399"/>
      <c r="J81" s="40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2"/>
      <c r="E82" s="433"/>
      <c r="F82" s="40"/>
      <c r="G82" s="398"/>
      <c r="H82" s="399"/>
      <c r="I82" s="399"/>
      <c r="J82" s="400"/>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2"/>
      <c r="E83" s="433"/>
      <c r="F83" s="40"/>
      <c r="G83" s="398"/>
      <c r="H83" s="399"/>
      <c r="I83" s="399"/>
      <c r="J83" s="400"/>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2"/>
      <c r="E84" s="433"/>
      <c r="F84" s="40"/>
      <c r="G84" s="398"/>
      <c r="H84" s="399"/>
      <c r="I84" s="399"/>
      <c r="J84" s="400"/>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2"/>
      <c r="E85" s="433"/>
      <c r="F85" s="40"/>
      <c r="G85" s="398"/>
      <c r="H85" s="399"/>
      <c r="I85" s="399"/>
      <c r="J85" s="400"/>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2"/>
      <c r="E86" s="433"/>
      <c r="F86" s="40"/>
      <c r="G86" s="398"/>
      <c r="H86" s="399"/>
      <c r="I86" s="399"/>
      <c r="J86" s="400"/>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2"/>
      <c r="E87" s="433"/>
      <c r="F87" s="40"/>
      <c r="G87" s="398"/>
      <c r="H87" s="399"/>
      <c r="I87" s="399"/>
      <c r="J87" s="400"/>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您是否识别出为贵公司的供应链供应指定矿产的所有冶炼厂或加工厂？(*)</v>
      </c>
      <c r="C89" s="6"/>
      <c r="D89" s="434" t="str">
        <f ca="1">D29</f>
        <v>回答</v>
      </c>
      <c r="E89" s="434"/>
      <c r="F89" s="14"/>
      <c r="G89" s="37" t="str">
        <f ca="1">G29</f>
        <v>注释</v>
      </c>
      <c r="H89" s="446"/>
      <c r="I89" s="446"/>
      <c r="J89" s="446"/>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2" t="s">
        <v>25</v>
      </c>
      <c r="E90" s="433"/>
      <c r="F90" s="40"/>
      <c r="G90" s="398"/>
      <c r="H90" s="399"/>
      <c r="I90" s="399"/>
      <c r="J90" s="40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2"/>
      <c r="E91" s="433"/>
      <c r="F91" s="40"/>
      <c r="G91" s="398"/>
      <c r="H91" s="399"/>
      <c r="I91" s="399"/>
      <c r="J91" s="400"/>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2"/>
      <c r="E92" s="433"/>
      <c r="F92" s="40"/>
      <c r="G92" s="398"/>
      <c r="H92" s="399"/>
      <c r="I92" s="399"/>
      <c r="J92" s="400"/>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2"/>
      <c r="E93" s="433"/>
      <c r="F93" s="40"/>
      <c r="G93" s="398"/>
      <c r="H93" s="399"/>
      <c r="I93" s="399"/>
      <c r="J93" s="400"/>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2"/>
      <c r="E94" s="433"/>
      <c r="F94" s="40"/>
      <c r="G94" s="398"/>
      <c r="H94" s="399"/>
      <c r="I94" s="399"/>
      <c r="J94" s="400"/>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2"/>
      <c r="E95" s="433"/>
      <c r="F95" s="40"/>
      <c r="G95" s="398"/>
      <c r="H95" s="399"/>
      <c r="I95" s="399"/>
      <c r="J95" s="400"/>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2"/>
      <c r="E96" s="433"/>
      <c r="F96" s="40"/>
      <c r="G96" s="398"/>
      <c r="H96" s="399"/>
      <c r="I96" s="399"/>
      <c r="J96" s="400"/>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2"/>
      <c r="E97" s="433"/>
      <c r="F97" s="40"/>
      <c r="G97" s="398"/>
      <c r="H97" s="399"/>
      <c r="I97" s="399"/>
      <c r="J97" s="400"/>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2"/>
      <c r="E98" s="433"/>
      <c r="F98" s="40"/>
      <c r="G98" s="398"/>
      <c r="H98" s="399"/>
      <c r="I98" s="399"/>
      <c r="J98" s="400"/>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2"/>
      <c r="E99" s="433"/>
      <c r="F99" s="40"/>
      <c r="G99" s="398"/>
      <c r="H99" s="399"/>
      <c r="I99" s="399"/>
      <c r="J99" s="400"/>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34" t="str">
        <f ca="1">D29</f>
        <v>回答</v>
      </c>
      <c r="E101" s="434"/>
      <c r="F101" s="14"/>
      <c r="G101" s="37" t="str">
        <f ca="1">G29</f>
        <v>注释</v>
      </c>
      <c r="H101" s="446" t="str">
        <f>IF(Q115="(*)","Click here to enter smelter names","")</f>
        <v/>
      </c>
      <c r="I101" s="446"/>
      <c r="J101" s="446"/>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2" t="s">
        <v>25</v>
      </c>
      <c r="E102" s="433"/>
      <c r="F102" s="41"/>
      <c r="G102" s="398"/>
      <c r="H102" s="399"/>
      <c r="I102" s="399"/>
      <c r="J102" s="40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2"/>
      <c r="E103" s="433"/>
      <c r="F103" s="41"/>
      <c r="G103" s="398"/>
      <c r="H103" s="399"/>
      <c r="I103" s="399"/>
      <c r="J103" s="40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2"/>
      <c r="E104" s="433"/>
      <c r="F104" s="41"/>
      <c r="G104" s="398"/>
      <c r="H104" s="399"/>
      <c r="I104" s="399"/>
      <c r="J104" s="40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2"/>
      <c r="E105" s="433"/>
      <c r="F105" s="41"/>
      <c r="G105" s="398"/>
      <c r="H105" s="399"/>
      <c r="I105" s="399"/>
      <c r="J105" s="40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2"/>
      <c r="E106" s="433"/>
      <c r="F106" s="41"/>
      <c r="G106" s="398"/>
      <c r="H106" s="399"/>
      <c r="I106" s="399"/>
      <c r="J106" s="40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2"/>
      <c r="E107" s="433"/>
      <c r="F107" s="41"/>
      <c r="G107" s="398"/>
      <c r="H107" s="399"/>
      <c r="I107" s="399"/>
      <c r="J107" s="40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2"/>
      <c r="E108" s="433"/>
      <c r="F108" s="41"/>
      <c r="G108" s="398"/>
      <c r="H108" s="399"/>
      <c r="I108" s="399"/>
      <c r="J108" s="40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2"/>
      <c r="E109" s="433"/>
      <c r="F109" s="41"/>
      <c r="G109" s="398"/>
      <c r="H109" s="399"/>
      <c r="I109" s="399"/>
      <c r="J109" s="40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2"/>
      <c r="E110" s="433"/>
      <c r="F110" s="41"/>
      <c r="G110" s="398"/>
      <c r="H110" s="399"/>
      <c r="I110" s="399"/>
      <c r="J110" s="40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2"/>
      <c r="E111" s="433"/>
      <c r="F111" s="43"/>
      <c r="G111" s="398"/>
      <c r="H111" s="399"/>
      <c r="I111" s="399"/>
      <c r="J111" s="40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47" t="str">
        <f ca="1">OFFSET(L!$C$1,MATCH("Declaration"&amp;ADDRESS(ROW(),COLUMN(),4),L!$A:$A,0)-1,SL,,)</f>
        <v>从公司层面来回答以下问题</v>
      </c>
      <c r="C113" s="447"/>
      <c r="D113" s="447"/>
      <c r="E113" s="447"/>
      <c r="F113" s="447"/>
      <c r="G113" s="447"/>
      <c r="H113" s="447"/>
      <c r="I113" s="447"/>
      <c r="J113" s="447"/>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0"/>
      <c r="D114" s="443" t="str">
        <f ca="1">D29</f>
        <v>回答</v>
      </c>
      <c r="E114" s="443"/>
      <c r="F114" s="46"/>
      <c r="G114" s="443" t="str">
        <f ca="1">G29</f>
        <v>注释</v>
      </c>
      <c r="H114" s="443" t="e">
        <f>HLOOKUP(SL,LT,$O114,0)</f>
        <v>#NAME?</v>
      </c>
      <c r="I114" s="44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3" t="str">
        <f ca="1">OFFSET(L!$C$1,MATCH("Declaration"&amp;ADDRESS(ROW(),COLUMN(),4),L!$A:$A,0)-1,SL,,)&amp;Q53</f>
        <v>A. 贵公司是否制定了可公开查阅的矿产采购政策？(*)</v>
      </c>
      <c r="C115" s="49"/>
      <c r="D115" s="432" t="s">
        <v>25</v>
      </c>
      <c r="E115" s="433"/>
      <c r="F115" s="49"/>
      <c r="G115" s="398" t="s">
        <v>20361</v>
      </c>
      <c r="H115" s="399"/>
      <c r="I115" s="399"/>
      <c r="J115" s="40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48"/>
      <c r="H116" s="448"/>
      <c r="I116" s="448"/>
      <c r="J116" s="44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3" t="str">
        <f ca="1">OFFSET(L!$C$1,MATCH("Declaration"&amp;ADDRESS(ROW(),COLUMN(),4),L!$A:$A,0)-1,SL,,)&amp;Q53</f>
        <v>B. 贵公司的负责任矿产采购政策是否公开发布于贵公司网页上？（备注 - 如果是，请在注释字段中注明 URL。）(*)</v>
      </c>
      <c r="C117" s="49"/>
      <c r="D117" s="432" t="s">
        <v>25</v>
      </c>
      <c r="E117" s="433"/>
      <c r="F117" s="49"/>
      <c r="G117" s="486" t="s">
        <v>20362</v>
      </c>
      <c r="H117" s="485"/>
      <c r="I117" s="485"/>
      <c r="J117" s="48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3" t="str">
        <f ca="1">OFFSET(L!$C$1,MATCH("Declaration"&amp;ADDRESS(ROW(),COLUMN(),4),L!$A:$A,0)-1,SL,,)&amp;Q53</f>
        <v>C. 贵公司是否要求贵公司的直接供应商从尽职调查实践经独立第三方审计计划验证过的冶炼厂采购指定矿产？(*)</v>
      </c>
      <c r="C119" s="228"/>
      <c r="D119" s="449"/>
      <c r="E119" s="449"/>
      <c r="F119" s="231"/>
      <c r="G119" s="450"/>
      <c r="H119" s="450"/>
      <c r="I119" s="450"/>
      <c r="J119" s="450"/>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2" t="s">
        <v>25</v>
      </c>
      <c r="E120" s="433"/>
      <c r="F120" s="8"/>
      <c r="G120" s="484" t="s">
        <v>20363</v>
      </c>
      <c r="H120" s="483"/>
      <c r="I120" s="483"/>
      <c r="J120" s="48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2"/>
      <c r="E121" s="433"/>
      <c r="F121" s="8"/>
      <c r="G121" s="398"/>
      <c r="H121" s="399"/>
      <c r="I121" s="399"/>
      <c r="J121" s="40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2"/>
      <c r="E122" s="433"/>
      <c r="F122" s="8"/>
      <c r="G122" s="398"/>
      <c r="H122" s="399"/>
      <c r="I122" s="399"/>
      <c r="J122" s="40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2"/>
      <c r="E123" s="433"/>
      <c r="F123" s="8"/>
      <c r="G123" s="398"/>
      <c r="H123" s="399"/>
      <c r="I123" s="399"/>
      <c r="J123" s="40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2"/>
      <c r="E124" s="433"/>
      <c r="F124" s="8"/>
      <c r="G124" s="398"/>
      <c r="H124" s="399"/>
      <c r="I124" s="399"/>
      <c r="J124" s="40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2"/>
      <c r="E125" s="433"/>
      <c r="F125" s="8"/>
      <c r="G125" s="398"/>
      <c r="H125" s="399"/>
      <c r="I125" s="399"/>
      <c r="J125" s="40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2"/>
      <c r="E126" s="433"/>
      <c r="F126" s="8"/>
      <c r="G126" s="398"/>
      <c r="H126" s="399"/>
      <c r="I126" s="399"/>
      <c r="J126" s="40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2"/>
      <c r="E127" s="433"/>
      <c r="F127" s="8"/>
      <c r="G127" s="398"/>
      <c r="H127" s="399"/>
      <c r="I127" s="399"/>
      <c r="J127" s="40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2"/>
      <c r="E128" s="433"/>
      <c r="F128" s="8"/>
      <c r="G128" s="398"/>
      <c r="H128" s="399"/>
      <c r="I128" s="399"/>
      <c r="J128" s="40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2"/>
      <c r="E129" s="433"/>
      <c r="F129" s="8"/>
      <c r="G129" s="398"/>
      <c r="H129" s="399"/>
      <c r="I129" s="399"/>
      <c r="J129" s="40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3" t="str">
        <f ca="1">OFFSET(L!$C$1,MATCH("Declaration"&amp;ADDRESS(ROW(),COLUMN(),4),L!$A:$A,0)-1,SL,,)&amp;Q53</f>
        <v>D. 贵公司是否已实施负责任矿产采购的尽职调查措施？(*)</v>
      </c>
      <c r="C131" s="49"/>
      <c r="D131" s="432" t="s">
        <v>25</v>
      </c>
      <c r="E131" s="433"/>
      <c r="F131" s="49"/>
      <c r="G131" s="398"/>
      <c r="H131" s="399"/>
      <c r="I131" s="399"/>
      <c r="J131" s="40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3" t="str">
        <f ca="1">OFFSET(L!$C$1,MATCH("Declaration"&amp;ADDRESS(ROW(),COLUMN(),4),L!$A:$A,0)-1,SL,,)&amp;Q53</f>
        <v>E. 贵公司是否针对相关供应商进行指定矿产供应链调查？(*)</v>
      </c>
      <c r="C133" s="49"/>
      <c r="D133" s="454" t="s">
        <v>32</v>
      </c>
      <c r="E133" s="455"/>
      <c r="F133" s="49"/>
      <c r="G133" s="398"/>
      <c r="H133" s="399"/>
      <c r="I133" s="399"/>
      <c r="J133" s="40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48"/>
      <c r="H134" s="448"/>
      <c r="I134" s="448"/>
      <c r="J134" s="44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3" t="str">
        <f ca="1">OFFSET(L!$C$1,MATCH("Declaration"&amp;ADDRESS(ROW(),COLUMN(),4),L!$A:$A,0)-1,SL,,)&amp;Q53</f>
        <v>F. 贵公司是否会根据预期审核从供应商处收到的尽职调查信息？(*)</v>
      </c>
      <c r="C135" s="49"/>
      <c r="D135" s="432" t="s">
        <v>25</v>
      </c>
      <c r="E135" s="433"/>
      <c r="F135" s="49"/>
      <c r="G135" s="398"/>
      <c r="H135" s="399"/>
      <c r="I135" s="399"/>
      <c r="J135" s="40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56"/>
      <c r="H136" s="456"/>
      <c r="I136" s="456"/>
      <c r="J136" s="456"/>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3" t="str">
        <f ca="1">OFFSET(L!$C$1,MATCH("Declaration"&amp;ADDRESS(ROW(),COLUMN(),4),L!$A:$A,0)-1,SL,,)&amp;Q53</f>
        <v>G. 贵公司的审核流程是否包括纠错行动管理？ 
(*)</v>
      </c>
      <c r="C137" s="49"/>
      <c r="D137" s="432" t="s">
        <v>25</v>
      </c>
      <c r="E137" s="433"/>
      <c r="F137" s="49"/>
      <c r="G137" s="398"/>
      <c r="H137" s="399"/>
      <c r="I137" s="399"/>
      <c r="J137" s="40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1" t="str">
        <f>IF(OR($D$8="",$I$3=""),"","Click here to check required fields completion")</f>
        <v/>
      </c>
      <c r="C138" s="451"/>
      <c r="D138" s="451"/>
      <c r="E138" s="451"/>
      <c r="F138" s="451"/>
      <c r="G138" s="451"/>
      <c r="H138" s="451"/>
      <c r="I138" s="451"/>
      <c r="J138" s="45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2" t="str">
        <f ca="1">OFFSET(L!$C$1,MATCH("General"&amp;"Cpy",L!$A:$A,0)-1,SL,,)</f>
        <v>© 2026 负责任矿物计划。保留所有权利。</v>
      </c>
      <c r="B139" s="453"/>
      <c r="C139" s="453"/>
      <c r="D139" s="453"/>
      <c r="E139" s="453"/>
      <c r="F139" s="453"/>
      <c r="G139" s="453"/>
      <c r="H139" s="453"/>
      <c r="I139" s="453"/>
      <c r="J139" s="45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4"/>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5"/>
    </row>
    <row r="189" spans="2:3" ht="17.45"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D50:E50"/>
    <mergeCell ref="G50:J50"/>
    <mergeCell ref="D51:E51"/>
    <mergeCell ref="D47:E47"/>
    <mergeCell ref="G51:J51"/>
    <mergeCell ref="D44:E44"/>
    <mergeCell ref="D41:E41"/>
    <mergeCell ref="D38:E38"/>
    <mergeCell ref="G39:J39"/>
    <mergeCell ref="D26:E26"/>
    <mergeCell ref="D32:E32"/>
    <mergeCell ref="G54:J54"/>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3" type="noConversion"/>
  <conditionalFormatting sqref="B30">
    <cfRule type="expression" dxfId="157" priority="652" stopIfTrue="1">
      <formula>IF($B$30="",TRUE)</formula>
    </cfRule>
  </conditionalFormatting>
  <conditionalFormatting sqref="B31">
    <cfRule type="expression" dxfId="156" priority="650">
      <formula>IF($B$31="",TRUE)</formula>
    </cfRule>
  </conditionalFormatting>
  <conditionalFormatting sqref="B32">
    <cfRule type="expression" dxfId="155" priority="649">
      <formula>IF($B$32="",TRUE)</formula>
    </cfRule>
  </conditionalFormatting>
  <conditionalFormatting sqref="B33">
    <cfRule type="expression" dxfId="154" priority="648">
      <formula>IF($B$33="",TRUE)</formula>
    </cfRule>
  </conditionalFormatting>
  <conditionalFormatting sqref="B34">
    <cfRule type="expression" dxfId="153" priority="647">
      <formula>IF($B$34="",TRUE)</formula>
    </cfRule>
  </conditionalFormatting>
  <conditionalFormatting sqref="B35">
    <cfRule type="expression" dxfId="152" priority="646">
      <formula>IF($B$35="",TRUE)</formula>
    </cfRule>
  </conditionalFormatting>
  <conditionalFormatting sqref="B36">
    <cfRule type="expression" dxfId="151" priority="645">
      <formula>IF($B$36="",TRUE)</formula>
    </cfRule>
  </conditionalFormatting>
  <conditionalFormatting sqref="B37">
    <cfRule type="expression" dxfId="150" priority="644">
      <formula>IF($B$37="",TRUE)</formula>
    </cfRule>
  </conditionalFormatting>
  <conditionalFormatting sqref="B38">
    <cfRule type="expression" dxfId="149" priority="643">
      <formula>IF($B$38="",TRUE)</formula>
    </cfRule>
  </conditionalFormatting>
  <conditionalFormatting sqref="B39">
    <cfRule type="expression" dxfId="148" priority="642">
      <formula>IF($B$39="",TRUE)</formula>
    </cfRule>
  </conditionalFormatting>
  <conditionalFormatting sqref="B42">
    <cfRule type="expression" dxfId="147" priority="624" stopIfTrue="1">
      <formula>IF($B$42="",TRUE)</formula>
    </cfRule>
  </conditionalFormatting>
  <conditionalFormatting sqref="B43">
    <cfRule type="expression" dxfId="146" priority="623" stopIfTrue="1">
      <formula>IF($B$43="",TRUE)</formula>
    </cfRule>
  </conditionalFormatting>
  <conditionalFormatting sqref="B44">
    <cfRule type="expression" dxfId="145" priority="622" stopIfTrue="1">
      <formula>IF($B$44="",TRUE)</formula>
    </cfRule>
  </conditionalFormatting>
  <conditionalFormatting sqref="B45">
    <cfRule type="expression" dxfId="144" priority="621" stopIfTrue="1">
      <formula>IF($B$45="",TRUE)</formula>
    </cfRule>
  </conditionalFormatting>
  <conditionalFormatting sqref="B46">
    <cfRule type="expression" dxfId="143" priority="620" stopIfTrue="1">
      <formula>IF($B$46="",TRUE)</formula>
    </cfRule>
  </conditionalFormatting>
  <conditionalFormatting sqref="B47">
    <cfRule type="expression" dxfId="142" priority="619" stopIfTrue="1">
      <formula>IF($B$47="",TRUE)</formula>
    </cfRule>
  </conditionalFormatting>
  <conditionalFormatting sqref="B48">
    <cfRule type="expression" dxfId="141" priority="618" stopIfTrue="1">
      <formula>IF($B$48="",TRUE)</formula>
    </cfRule>
  </conditionalFormatting>
  <conditionalFormatting sqref="B49">
    <cfRule type="expression" dxfId="140" priority="617" stopIfTrue="1">
      <formula>IF($B$49="",TRUE)</formula>
    </cfRule>
  </conditionalFormatting>
  <conditionalFormatting sqref="B50">
    <cfRule type="expression" dxfId="139" priority="616" stopIfTrue="1">
      <formula>IF($B$50="",TRUE)</formula>
    </cfRule>
  </conditionalFormatting>
  <conditionalFormatting sqref="B51">
    <cfRule type="expression" dxfId="138" priority="615" stopIfTrue="1">
      <formula>IF($B$51="",TRUE)</formula>
    </cfRule>
  </conditionalFormatting>
  <conditionalFormatting sqref="B54">
    <cfRule type="expression" dxfId="137" priority="607" stopIfTrue="1">
      <formula>IF($B$54="",TRUE)</formula>
    </cfRule>
  </conditionalFormatting>
  <conditionalFormatting sqref="B55">
    <cfRule type="expression" dxfId="136" priority="589" stopIfTrue="1">
      <formula>IF($B$55="",TRUE)</formula>
    </cfRule>
  </conditionalFormatting>
  <conditionalFormatting sqref="B56">
    <cfRule type="expression" dxfId="135" priority="606" stopIfTrue="1">
      <formula>IF($B$56="",TRUE)</formula>
    </cfRule>
  </conditionalFormatting>
  <conditionalFormatting sqref="B57">
    <cfRule type="expression" dxfId="134" priority="605" stopIfTrue="1">
      <formula>IF($B$57="",TRUE)</formula>
    </cfRule>
  </conditionalFormatting>
  <conditionalFormatting sqref="B58">
    <cfRule type="expression" dxfId="133" priority="604" stopIfTrue="1">
      <formula>IF($B$58="",TRUE)</formula>
    </cfRule>
  </conditionalFormatting>
  <conditionalFormatting sqref="B59">
    <cfRule type="expression" dxfId="132" priority="603" stopIfTrue="1">
      <formula>IF($B$59="",TRUE)</formula>
    </cfRule>
  </conditionalFormatting>
  <conditionalFormatting sqref="B60">
    <cfRule type="expression" dxfId="131" priority="602" stopIfTrue="1">
      <formula>IF($B$60="",TRUE)</formula>
    </cfRule>
  </conditionalFormatting>
  <conditionalFormatting sqref="B61">
    <cfRule type="expression" dxfId="130" priority="601" stopIfTrue="1">
      <formula>IF($B$61="",TRUE)</formula>
    </cfRule>
  </conditionalFormatting>
  <conditionalFormatting sqref="B62">
    <cfRule type="expression" dxfId="129" priority="600" stopIfTrue="1">
      <formula>IF($B$62="",TRUE)</formula>
    </cfRule>
  </conditionalFormatting>
  <conditionalFormatting sqref="B63">
    <cfRule type="expression" dxfId="128" priority="599" stopIfTrue="1">
      <formula>IF($B$63="",TRUE)</formula>
    </cfRule>
  </conditionalFormatting>
  <conditionalFormatting sqref="B66">
    <cfRule type="expression" dxfId="127" priority="598" stopIfTrue="1">
      <formula>IF($B$54="",TRUE)</formula>
    </cfRule>
  </conditionalFormatting>
  <conditionalFormatting sqref="B67">
    <cfRule type="expression" dxfId="126" priority="588" stopIfTrue="1">
      <formula>IF($B$55="",TRUE)</formula>
    </cfRule>
  </conditionalFormatting>
  <conditionalFormatting sqref="B68">
    <cfRule type="expression" dxfId="125" priority="597" stopIfTrue="1">
      <formula>IF($B$56="",TRUE)</formula>
    </cfRule>
  </conditionalFormatting>
  <conditionalFormatting sqref="B69">
    <cfRule type="expression" dxfId="124" priority="596" stopIfTrue="1">
      <formula>IF($B$57="",TRUE)</formula>
    </cfRule>
  </conditionalFormatting>
  <conditionalFormatting sqref="B70">
    <cfRule type="expression" dxfId="123" priority="595" stopIfTrue="1">
      <formula>IF($B$58="",TRUE)</formula>
    </cfRule>
  </conditionalFormatting>
  <conditionalFormatting sqref="B71">
    <cfRule type="expression" dxfId="122" priority="594" stopIfTrue="1">
      <formula>IF($B$59="",TRUE)</formula>
    </cfRule>
  </conditionalFormatting>
  <conditionalFormatting sqref="B72">
    <cfRule type="expression" dxfId="121" priority="593" stopIfTrue="1">
      <formula>IF($B$60="",TRUE)</formula>
    </cfRule>
  </conditionalFormatting>
  <conditionalFormatting sqref="B73">
    <cfRule type="expression" dxfId="120" priority="592" stopIfTrue="1">
      <formula>IF($B$61="",TRUE)</formula>
    </cfRule>
  </conditionalFormatting>
  <conditionalFormatting sqref="B74">
    <cfRule type="expression" dxfId="119" priority="591" stopIfTrue="1">
      <formula>IF($B$62="",TRUE)</formula>
    </cfRule>
  </conditionalFormatting>
  <conditionalFormatting sqref="B75">
    <cfRule type="expression" dxfId="118" priority="590" stopIfTrue="1">
      <formula>IF($B$63="",TRUE)</formula>
    </cfRule>
  </conditionalFormatting>
  <conditionalFormatting sqref="B78">
    <cfRule type="expression" dxfId="117" priority="587" stopIfTrue="1">
      <formula>IF($B$54="",TRUE)</formula>
    </cfRule>
  </conditionalFormatting>
  <conditionalFormatting sqref="B79">
    <cfRule type="expression" dxfId="116" priority="578" stopIfTrue="1">
      <formula>IF($B$55="",TRUE)</formula>
    </cfRule>
  </conditionalFormatting>
  <conditionalFormatting sqref="B80">
    <cfRule type="expression" dxfId="115" priority="586" stopIfTrue="1">
      <formula>IF($B$56="",TRUE)</formula>
    </cfRule>
  </conditionalFormatting>
  <conditionalFormatting sqref="B81">
    <cfRule type="expression" dxfId="114" priority="585" stopIfTrue="1">
      <formula>IF($B$57="",TRUE)</formula>
    </cfRule>
  </conditionalFormatting>
  <conditionalFormatting sqref="B82">
    <cfRule type="expression" dxfId="113" priority="584" stopIfTrue="1">
      <formula>IF($B$58="",TRUE)</formula>
    </cfRule>
  </conditionalFormatting>
  <conditionalFormatting sqref="B83">
    <cfRule type="expression" dxfId="112" priority="583" stopIfTrue="1">
      <formula>IF($B$59="",TRUE)</formula>
    </cfRule>
  </conditionalFormatting>
  <conditionalFormatting sqref="B84">
    <cfRule type="expression" dxfId="111" priority="582" stopIfTrue="1">
      <formula>IF($B$60="",TRUE)</formula>
    </cfRule>
  </conditionalFormatting>
  <conditionalFormatting sqref="B85">
    <cfRule type="expression" dxfId="110" priority="581" stopIfTrue="1">
      <formula>IF($B$61="",TRUE)</formula>
    </cfRule>
  </conditionalFormatting>
  <conditionalFormatting sqref="B86">
    <cfRule type="expression" dxfId="109" priority="580" stopIfTrue="1">
      <formula>IF($B$62="",TRUE)</formula>
    </cfRule>
  </conditionalFormatting>
  <conditionalFormatting sqref="B87">
    <cfRule type="expression" dxfId="108" priority="579" stopIfTrue="1">
      <formula>IF($B$63="",TRUE)</formula>
    </cfRule>
  </conditionalFormatting>
  <conditionalFormatting sqref="B90">
    <cfRule type="expression" dxfId="107" priority="577" stopIfTrue="1">
      <formula>IF($B$54="",TRUE)</formula>
    </cfRule>
  </conditionalFormatting>
  <conditionalFormatting sqref="B91">
    <cfRule type="expression" dxfId="106" priority="568" stopIfTrue="1">
      <formula>IF($B$55="",TRUE)</formula>
    </cfRule>
  </conditionalFormatting>
  <conditionalFormatting sqref="B92">
    <cfRule type="expression" dxfId="105" priority="576" stopIfTrue="1">
      <formula>IF($B$56="",TRUE)</formula>
    </cfRule>
  </conditionalFormatting>
  <conditionalFormatting sqref="B93">
    <cfRule type="expression" dxfId="104" priority="575" stopIfTrue="1">
      <formula>IF($B$57="",TRUE)</formula>
    </cfRule>
  </conditionalFormatting>
  <conditionalFormatting sqref="B94">
    <cfRule type="expression" dxfId="103" priority="574" stopIfTrue="1">
      <formula>IF($B$58="",TRUE)</formula>
    </cfRule>
  </conditionalFormatting>
  <conditionalFormatting sqref="B95">
    <cfRule type="expression" dxfId="102" priority="573" stopIfTrue="1">
      <formula>IF($B$59="",TRUE)</formula>
    </cfRule>
  </conditionalFormatting>
  <conditionalFormatting sqref="B96">
    <cfRule type="expression" dxfId="101" priority="572" stopIfTrue="1">
      <formula>IF($B$60="",TRUE)</formula>
    </cfRule>
  </conditionalFormatting>
  <conditionalFormatting sqref="B97">
    <cfRule type="expression" dxfId="100" priority="571" stopIfTrue="1">
      <formula>IF($B$61="",TRUE)</formula>
    </cfRule>
  </conditionalFormatting>
  <conditionalFormatting sqref="B98">
    <cfRule type="expression" dxfId="99" priority="570" stopIfTrue="1">
      <formula>IF($B$62="",TRUE)</formula>
    </cfRule>
  </conditionalFormatting>
  <conditionalFormatting sqref="B99">
    <cfRule type="expression" dxfId="98" priority="569" stopIfTrue="1">
      <formula>IF($B$63="",TRUE)</formula>
    </cfRule>
  </conditionalFormatting>
  <conditionalFormatting sqref="B102">
    <cfRule type="expression" dxfId="97" priority="567" stopIfTrue="1">
      <formula>IF($B$54="",TRUE)</formula>
    </cfRule>
  </conditionalFormatting>
  <conditionalFormatting sqref="B103">
    <cfRule type="expression" dxfId="96" priority="558" stopIfTrue="1">
      <formula>IF($B$55="",TRUE)</formula>
    </cfRule>
  </conditionalFormatting>
  <conditionalFormatting sqref="B104">
    <cfRule type="expression" dxfId="95" priority="566" stopIfTrue="1">
      <formula>IF($B$56="",TRUE)</formula>
    </cfRule>
  </conditionalFormatting>
  <conditionalFormatting sqref="B105">
    <cfRule type="expression" dxfId="94" priority="565" stopIfTrue="1">
      <formula>IF($B$57="",TRUE)</formula>
    </cfRule>
  </conditionalFormatting>
  <conditionalFormatting sqref="B106">
    <cfRule type="expression" dxfId="93" priority="564" stopIfTrue="1">
      <formula>IF($B$58="",TRUE)</formula>
    </cfRule>
  </conditionalFormatting>
  <conditionalFormatting sqref="B107">
    <cfRule type="expression" dxfId="92" priority="563" stopIfTrue="1">
      <formula>IF($B$59="",TRUE)</formula>
    </cfRule>
  </conditionalFormatting>
  <conditionalFormatting sqref="B108">
    <cfRule type="expression" dxfId="91" priority="562" stopIfTrue="1">
      <formula>IF($B$60="",TRUE)</formula>
    </cfRule>
  </conditionalFormatting>
  <conditionalFormatting sqref="B109">
    <cfRule type="expression" dxfId="90" priority="561" stopIfTrue="1">
      <formula>IF($B$61="",TRUE)</formula>
    </cfRule>
  </conditionalFormatting>
  <conditionalFormatting sqref="B110">
    <cfRule type="expression" dxfId="89" priority="560" stopIfTrue="1">
      <formula>IF($B$62="",TRUE)</formula>
    </cfRule>
  </conditionalFormatting>
  <conditionalFormatting sqref="B111">
    <cfRule type="expression" dxfId="88" priority="559" stopIfTrue="1">
      <formula>IF($B$63="",TRUE)</formula>
    </cfRule>
  </conditionalFormatting>
  <conditionalFormatting sqref="B120">
    <cfRule type="expression" dxfId="87" priority="536" stopIfTrue="1">
      <formula>IF($B$54="",TRUE)</formula>
    </cfRule>
  </conditionalFormatting>
  <conditionalFormatting sqref="B121">
    <cfRule type="expression" dxfId="86" priority="527" stopIfTrue="1">
      <formula>IF($B$55="",TRUE)</formula>
    </cfRule>
  </conditionalFormatting>
  <conditionalFormatting sqref="B122">
    <cfRule type="expression" dxfId="85" priority="535" stopIfTrue="1">
      <formula>IF($B$56="",TRUE)</formula>
    </cfRule>
  </conditionalFormatting>
  <conditionalFormatting sqref="B123">
    <cfRule type="expression" dxfId="84" priority="534" stopIfTrue="1">
      <formula>IF($B$57="",TRUE)</formula>
    </cfRule>
  </conditionalFormatting>
  <conditionalFormatting sqref="B124">
    <cfRule type="expression" dxfId="83" priority="533" stopIfTrue="1">
      <formula>IF($B$58="",TRUE)</formula>
    </cfRule>
  </conditionalFormatting>
  <conditionalFormatting sqref="B125">
    <cfRule type="expression" dxfId="82" priority="532" stopIfTrue="1">
      <formula>IF($B$59="",TRUE)</formula>
    </cfRule>
  </conditionalFormatting>
  <conditionalFormatting sqref="B126">
    <cfRule type="expression" dxfId="81" priority="531" stopIfTrue="1">
      <formula>IF($B$60="",TRUE)</formula>
    </cfRule>
  </conditionalFormatting>
  <conditionalFormatting sqref="B127">
    <cfRule type="expression" dxfId="80" priority="530" stopIfTrue="1">
      <formula>IF($B$61="",TRUE)</formula>
    </cfRule>
  </conditionalFormatting>
  <conditionalFormatting sqref="B128">
    <cfRule type="expression" dxfId="79" priority="529" stopIfTrue="1">
      <formula>IF($B$62="",TRUE)</formula>
    </cfRule>
  </conditionalFormatting>
  <conditionalFormatting sqref="B129">
    <cfRule type="expression" dxfId="78" priority="528" stopIfTrue="1">
      <formula>IF($B$63="",TRUE)</formula>
    </cfRule>
  </conditionalFormatting>
  <conditionalFormatting sqref="D12">
    <cfRule type="expression" dxfId="77" priority="651">
      <formula>IF($D$12="",TRUE)</formula>
    </cfRule>
  </conditionalFormatting>
  <conditionalFormatting sqref="D20">
    <cfRule type="expression" dxfId="76" priority="665" stopIfTrue="1">
      <formula>IF($D$20="",TRUE)</formula>
    </cfRule>
  </conditionalFormatting>
  <conditionalFormatting sqref="D24">
    <cfRule type="expression" dxfId="75" priority="660" stopIfTrue="1">
      <formula>IF($D$24="",TRUE)</formula>
    </cfRule>
  </conditionalFormatting>
  <conditionalFormatting sqref="D26:E26">
    <cfRule type="expression" dxfId="74" priority="5" stopIfTrue="1">
      <formula>IF($D$26="",TRUE)</formula>
    </cfRule>
  </conditionalFormatting>
  <conditionalFormatting sqref="D30:E39">
    <cfRule type="expression" dxfId="73" priority="267" stopIfTrue="1">
      <formula>IF($D30="",TRUE)</formula>
    </cfRule>
    <cfRule type="expression" dxfId="72" priority="265" stopIfTrue="1">
      <formula>IF($M30=1,TRUE)</formula>
    </cfRule>
    <cfRule type="expression" dxfId="71" priority="266" stopIfTrue="1">
      <formula>IF($B30="",TRUE)</formula>
    </cfRule>
  </conditionalFormatting>
  <conditionalFormatting sqref="D42:E51">
    <cfRule type="expression" dxfId="70" priority="228" stopIfTrue="1">
      <formula>IF($M42=1,TRUE)</formula>
    </cfRule>
    <cfRule type="expression" dxfId="69" priority="231" stopIfTrue="1">
      <formula>IF($P30="",TRUE)</formula>
    </cfRule>
    <cfRule type="expression" dxfId="68" priority="230" stopIfTrue="1">
      <formula>IF(AND(OR($D30="Yes",$D30=""),$D42=""),1,0)</formula>
    </cfRule>
    <cfRule type="expression" dxfId="67" priority="229" stopIfTrue="1">
      <formula>IF($B42="",TRUE)</formula>
    </cfRule>
  </conditionalFormatting>
  <conditionalFormatting sqref="D54:E63">
    <cfRule type="expression" dxfId="66" priority="192" stopIfTrue="1">
      <formula>IF($B54="",TRUE)</formula>
    </cfRule>
    <cfRule type="expression" dxfId="65" priority="194" stopIfTrue="1">
      <formula>IF(AND(OR($D42="Yes",$D42=""),$D54=""),1,0)</formula>
    </cfRule>
    <cfRule type="expression" dxfId="64" priority="193" stopIfTrue="1">
      <formula>IF($P54="",TRUE)</formula>
    </cfRule>
    <cfRule type="expression" dxfId="63" priority="191" stopIfTrue="1">
      <formula>IF($M54=1,TRUE)</formula>
    </cfRule>
  </conditionalFormatting>
  <conditionalFormatting sqref="D66:E75">
    <cfRule type="expression" dxfId="62" priority="155" stopIfTrue="1">
      <formula>IF($B54="",TRUE)</formula>
    </cfRule>
    <cfRule type="expression" dxfId="61" priority="156" stopIfTrue="1">
      <formula>IF($P54="",TRUE)</formula>
    </cfRule>
    <cfRule type="expression" dxfId="60" priority="157" stopIfTrue="1">
      <formula>IF(AND(OR($D42="Yes",$D42=""),$D66=""),1,0)</formula>
    </cfRule>
    <cfRule type="expression" dxfId="59" priority="154" stopIfTrue="1">
      <formula>IF($M66=1,TRUE)</formula>
    </cfRule>
  </conditionalFormatting>
  <conditionalFormatting sqref="D78:E87">
    <cfRule type="expression" dxfId="58" priority="117" stopIfTrue="1">
      <formula>IF($M78=1,TRUE)</formula>
    </cfRule>
    <cfRule type="expression" dxfId="57" priority="119" stopIfTrue="1">
      <formula>IF($P54="",TRUE)</formula>
    </cfRule>
    <cfRule type="expression" dxfId="56" priority="120" stopIfTrue="1">
      <formula>IF(AND(OR($D42="Yes",$D42=""),$D78=""),1,0)</formula>
    </cfRule>
    <cfRule type="expression" dxfId="55" priority="118" stopIfTrue="1">
      <formula>IF($B54="",TRUE)</formula>
    </cfRule>
  </conditionalFormatting>
  <conditionalFormatting sqref="D90:E99">
    <cfRule type="expression" dxfId="54" priority="83" stopIfTrue="1">
      <formula>IF(AND(OR($D42="Yes",$D42=""),$D90=""),1,0)</formula>
    </cfRule>
    <cfRule type="expression" dxfId="53" priority="82" stopIfTrue="1">
      <formula>IF($P54="",TRUE)</formula>
    </cfRule>
    <cfRule type="expression" dxfId="52" priority="81" stopIfTrue="1">
      <formula>IF($B54="",TRUE)</formula>
    </cfRule>
    <cfRule type="expression" dxfId="51" priority="80" stopIfTrue="1">
      <formula>IF($M90=1,TRUE)</formula>
    </cfRule>
  </conditionalFormatting>
  <conditionalFormatting sqref="D102:E111">
    <cfRule type="expression" dxfId="50" priority="43" stopIfTrue="1">
      <formula>IF($M102=1,TRUE)</formula>
    </cfRule>
    <cfRule type="expression" dxfId="49" priority="46" stopIfTrue="1">
      <formula>IF(AND(OR($D42="Yes",$D42=""),$D102=""),1,0)</formula>
    </cfRule>
    <cfRule type="expression" dxfId="48" priority="45" stopIfTrue="1">
      <formula>IF($P54="",TRUE)</formula>
    </cfRule>
    <cfRule type="expression" dxfId="47" priority="44" stopIfTrue="1">
      <formula>IF($B54="",TRUE)</formula>
    </cfRule>
  </conditionalFormatting>
  <conditionalFormatting sqref="D115:E115 D117:E117 D131:E131 D133:E133 D135:E135 D137:E137">
    <cfRule type="expression" dxfId="46" priority="654" stopIfTrue="1">
      <formula>AND(OR($D$30="No",$D$30="Unknown",$D$30="Not applicable for this declaration"),OR($D$31="No",$D$31="Unknown",$D$31="Not applicable for this declaration"))</formula>
    </cfRule>
    <cfRule type="expression" dxfId="45" priority="655" stopIfTrue="1">
      <formula>IF(D115="",TRUE)</formula>
    </cfRule>
  </conditionalFormatting>
  <conditionalFormatting sqref="D120:E129">
    <cfRule type="expression" dxfId="44" priority="8" stopIfTrue="1">
      <formula>IF($P54="",TRUE)</formula>
    </cfRule>
    <cfRule type="expression" dxfId="43" priority="9" stopIfTrue="1">
      <formula>IF(AND(OR($D42="Yes",$D42=""),$D120=""),1,0)</formula>
    </cfRule>
    <cfRule type="expression" dxfId="42" priority="6" stopIfTrue="1">
      <formula>IF($M120=1,TRUE)</formula>
    </cfRule>
    <cfRule type="expression" dxfId="41" priority="7" stopIfTrue="1">
      <formula>IF($B54="",TRUE)</formula>
    </cfRule>
  </conditionalFormatting>
  <conditionalFormatting sqref="D9:G9">
    <cfRule type="expression" dxfId="40" priority="807" stopIfTrue="1">
      <formula>IF($D$9="",TRUE)</formula>
    </cfRule>
  </conditionalFormatting>
  <conditionalFormatting sqref="D10:J10">
    <cfRule type="expression" dxfId="38" priority="821" stopIfTrue="1">
      <formula>IF(AND($D$10="",$D$9=$R$9),TRUE)</formula>
    </cfRule>
    <cfRule type="expression" dxfId="37" priority="711" stopIfTrue="1">
      <formula>IF($D$9=$Q$9,TRUE)</formula>
    </cfRule>
  </conditionalFormatting>
  <conditionalFormatting sqref="D19:J19">
    <cfRule type="expression" dxfId="36" priority="664" stopIfTrue="1">
      <formula>IF($D$19="",TRUE)</formula>
    </cfRule>
  </conditionalFormatting>
  <conditionalFormatting sqref="D21:J21">
    <cfRule type="expression" dxfId="35" priority="666" stopIfTrue="1">
      <formula>IF($D$21="",TRUE)</formula>
    </cfRule>
  </conditionalFormatting>
  <conditionalFormatting sqref="D22:J22">
    <cfRule type="expression" dxfId="34" priority="667" stopIfTrue="1">
      <formula>IF($D$22="",TRUE)</formula>
    </cfRule>
  </conditionalFormatting>
  <conditionalFormatting sqref="G133:J133">
    <cfRule type="expression" dxfId="32" priority="661" stopIfTrue="1">
      <formula>IF(AND($D$133="Yes, using other format (describe)",$G$133=""),TRUE)</formula>
    </cfRule>
  </conditionalFormatting>
  <conditionalFormatting sqref="G135:J135">
    <cfRule type="expression" dxfId="31" priority="658">
      <formula>IF(AND($D$135="Yes, using other format (describe)",$G$135=""),TRUE)</formula>
    </cfRule>
  </conditionalFormatting>
  <conditionalFormatting sqref="D8:J8">
    <cfRule type="expression" dxfId="14" priority="4" stopIfTrue="1">
      <formula>IF($D$8="",TRUE)</formula>
    </cfRule>
  </conditionalFormatting>
  <conditionalFormatting sqref="D18:J18">
    <cfRule type="expression" dxfId="12" priority="2" stopIfTrue="1">
      <formula>IF($D$19="",TRUE)</formula>
    </cfRule>
  </conditionalFormatting>
  <conditionalFormatting sqref="D25:J25">
    <cfRule type="expression" dxfId="11" priority="1" stopIfTrue="1">
      <formula>IF($D$21="",TRUE)</formula>
    </cfRule>
  </conditionalFormatting>
  <dataValidations count="16">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90:E99 D54:E63 D42:E51 D66:E75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formula1>39082</formula1>
    </dataValidation>
  </dataValidations>
  <hyperlinks>
    <hyperlink ref="D11:J11" location="'Product List'!B6" display="'Product List'!B6"/>
    <hyperlink ref="I4:J4" location="Instructions!A82" display="Instructions!A82"/>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J2" zoomScaleNormal="100" workbookViewId="0">
      <pane ySplit="3" topLeftCell="A5" activePane="bottomLeft" state="frozen"/>
      <selection activeCell="B24" sqref="B24:J24"/>
      <selection pane="bottomLeft" activeCell="C6" sqref="C6"/>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首先：</v>
      </c>
      <c r="C2" s="141"/>
      <c r="D2" s="141"/>
      <c r="E2" s="141"/>
      <c r="F2" s="160"/>
      <c r="G2" s="160"/>
      <c r="H2" s="160"/>
      <c r="I2" s="282"/>
      <c r="J2" s="457" t="str">
        <f ca="1">OFFSET(L!$C$1,MATCH("Smelter List"&amp;ADDRESS(ROW(),COLUMN(),4),L!$A:$A,0)-1,SL,,)</f>
        <v>链接至“RMAP 合规冶炼厂目录”</v>
      </c>
      <c r="K2" s="458"/>
      <c r="L2" s="458"/>
      <c r="M2" s="458"/>
      <c r="N2" s="458"/>
      <c r="O2" s="458"/>
      <c r="P2" s="161"/>
      <c r="Q2" s="162"/>
      <c r="R2" s="163"/>
      <c r="S2" s="163"/>
      <c r="T2" s="163"/>
      <c r="AB2" s="310"/>
      <c r="AH2" s="129" t="s">
        <v>25</v>
      </c>
    </row>
    <row r="3" spans="1:34" s="16" customFormat="1" ht="249.6" customHeight="1">
      <c r="A3" s="200"/>
      <c r="B3" s="459"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59"/>
      <c r="D3" s="459"/>
      <c r="E3" s="459"/>
      <c r="F3" s="164"/>
      <c r="G3" s="460" t="str">
        <f ca="1">OFFSET(L!$C$1,MATCH("General"&amp;"Cpy",L!$A:$A,0)-1,SL,,)</f>
        <v>© 2026 负责任矿物计划。保留所有权利。</v>
      </c>
      <c r="H3" s="461"/>
      <c r="I3" s="462"/>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冶炼厂识别号码输入列</v>
      </c>
      <c r="B4" s="127" t="str">
        <f ca="1">OFFSET(L!$C$1,MATCH("Smelter List"&amp;ADDRESS(ROW(),COLUMN(),4),L!$A:$A,0)-1,SL,,)</f>
        <v>金属 (*)</v>
      </c>
      <c r="C4" s="127" t="str">
        <f ca="1">OFFSET(L!$C$1,MATCH("Smelter List"&amp;ADDRESS(ROW(),COLUMN(),4),L!$A:$A,0)-1,SL,,)</f>
        <v>冶炼厂查找 (*)</v>
      </c>
      <c r="D4" s="127" t="str">
        <f ca="1">OFFSET(L!$C$1,MATCH("Smelter List"&amp;ADDRESS(ROW(),COLUMN(),4),L!$A:$A,0)-1,SL,,)</f>
        <v>冶炼厂名称 (1)</v>
      </c>
      <c r="E4" s="127" t="str">
        <f ca="1">OFFSET(L!$C$1,MATCH("Smelter List"&amp;ADDRESS(ROW(),COLUMN(),4),L!$A:$A,0)-1,SL,,)</f>
        <v>冶炼工厂地址（国家） (*)</v>
      </c>
      <c r="F4" s="127" t="str">
        <f ca="1">OFFSET(L!$C$1,MATCH("Smelter List"&amp;ADDRESS(ROW(),COLUMN(),4),L!$A:$A,0)-1,SL,,)</f>
        <v>冶炼厂识别</v>
      </c>
      <c r="G4" s="127" t="str">
        <f ca="1">OFFSET(L!$C$1,MATCH("Smelter List"&amp;ADDRESS(ROW(),COLUMN(),4),L!$A:$A,0)-1,SL,,)</f>
        <v>冶炼厂出处识别号</v>
      </c>
      <c r="H4" s="128" t="str">
        <f ca="1">OFFSET(L!$C$1,MATCH("Smelter List"&amp;ADDRESS(ROW(),COLUMN(),4),L!$A:$A,0)-1,SL,,)</f>
        <v>冶炼工厂地址（街道）</v>
      </c>
      <c r="I4" s="128" t="str">
        <f ca="1">OFFSET(L!$C$1,MATCH("Smelter List"&amp;ADDRESS(ROW(),COLUMN(),4),L!$A:$A,0)-1,SL,,)</f>
        <v>冶炼工厂地址（城市）</v>
      </c>
      <c r="J4" s="128" t="str">
        <f ca="1">OFFSET(L!$C$1,MATCH("Smelter List"&amp;ADDRESS(ROW(),COLUMN(),4),L!$A:$A,0)-1,SL,,)</f>
        <v>冶炼工厂地址（州/省）</v>
      </c>
      <c r="K4" s="128" t="str">
        <f ca="1">OFFSET(L!$C$1,MATCH("Smelter List"&amp;ADDRESS(ROW(),COLUMN(),4),L!$A:$A,0)-1,SL,,)</f>
        <v>冶炼厂联系名称</v>
      </c>
      <c r="L4" s="128" t="str">
        <f ca="1">OFFSET(L!$C$1,MATCH("Smelter List"&amp;ADDRESS(ROW(),COLUMN(),4),L!$A:$A,0)-1,SL,,)</f>
        <v>冶炼厂联系电邮地址</v>
      </c>
      <c r="M4" s="128" t="str">
        <f ca="1">OFFSET(L!$C$1,MATCH("Smelter List"&amp;ADDRESS(ROW(),COLUMN(),4),L!$A:$A,0)-1,SL,,)</f>
        <v>建议的后续步骤</v>
      </c>
      <c r="N4" s="128" t="str">
        <f ca="1">OFFSET(L!$C$1,MATCH("Smelter List"&amp;ADDRESS(ROW(),COLUMN(),4),L!$A:$A,0)-1,SL,,)</f>
        <v>填所有矿井名称，或如所用矿产来自回收料和报废料时请填“回收”或“报废”。</v>
      </c>
      <c r="O4" s="128" t="str">
        <f ca="1">OFFSET(L!$C$1,MATCH("Smelter List"&amp;ADDRESS(ROW(),COLUMN(),4),L!$A:$A,0)-1,SL,,)</f>
        <v>填所有矿井所在的国家名称，或如所用矿产来自回收料和报废料时请填“回收”或“报废”。</v>
      </c>
      <c r="P4" s="128" t="str">
        <f ca="1">OFFSET(L!$C$1,MATCH("Smelter List"&amp;ADDRESS(ROW(),COLUMN(),4),L!$A:$A,0)-1,SL,,)</f>
        <v>冶炼厂的被冶炼物料100%完全来自回收料或报废料吗？</v>
      </c>
      <c r="Q4" s="129" t="str">
        <f ca="1">OFFSET(L!$C$1,MATCH("Smelter List"&amp;ADDRESS(ROW(),COLUMN(),4),L!$A:$A,0)-1,SL,,)</f>
        <v>注释</v>
      </c>
      <c r="R4" s="127" t="s">
        <v>42</v>
      </c>
      <c r="S4" s="127" t="s">
        <v>43</v>
      </c>
      <c r="T4" s="127" t="s">
        <v>44</v>
      </c>
      <c r="U4" s="166"/>
      <c r="W4" s="139" t="s">
        <v>45</v>
      </c>
      <c r="X4" s="139" t="s">
        <v>46</v>
      </c>
      <c r="AB4" s="311"/>
      <c r="AC4" s="139" t="s">
        <v>19501</v>
      </c>
      <c r="AD4" s="139" t="s">
        <v>19502</v>
      </c>
      <c r="AH4" s="129" t="s">
        <v>26</v>
      </c>
    </row>
    <row r="5" spans="1:34" s="169" customFormat="1" ht="25.5">
      <c r="A5" s="482" t="s">
        <v>20364</v>
      </c>
      <c r="B5" s="492" t="s">
        <v>40</v>
      </c>
      <c r="C5" s="477" t="s">
        <v>11807</v>
      </c>
      <c r="D5" s="487"/>
      <c r="E5" s="487" t="s">
        <v>133</v>
      </c>
      <c r="F5" s="487" t="s">
        <v>230</v>
      </c>
      <c r="G5" s="487" t="s">
        <v>12</v>
      </c>
      <c r="H5" s="479" t="s">
        <v>20365</v>
      </c>
      <c r="I5" s="480" t="s">
        <v>231</v>
      </c>
      <c r="J5" s="480" t="s">
        <v>232</v>
      </c>
      <c r="K5" s="488" t="s">
        <v>20366</v>
      </c>
      <c r="L5" s="488" t="s">
        <v>20367</v>
      </c>
      <c r="M5" s="488" t="s">
        <v>20368</v>
      </c>
      <c r="N5" s="488" t="s">
        <v>20369</v>
      </c>
      <c r="O5" s="488" t="s">
        <v>20370</v>
      </c>
      <c r="P5" s="478" t="s">
        <v>22</v>
      </c>
      <c r="Q5" s="489"/>
      <c r="R5" s="148" t="str">
        <f ca="1">IF(ISERROR($V5),"",OFFSET('Smelter Look-up'!$C$4,$V5-4,0)&amp;"")</f>
        <v>Niihama Nickel Refinery, Sumitomo Metal Mining</v>
      </c>
      <c r="S5" s="154" t="str">
        <f t="shared" ref="S5:S12" ca="1" si="0">IF(B5="","",IF(ISERROR(MATCH($E5,CL,0)),"Unknown",INDIRECT("'C'!$A$"&amp;MATCH($E5,CL,0)+1)))</f>
        <v>JP</v>
      </c>
      <c r="T5" s="154" t="str">
        <f ca="1">IF(B5="","",IF(ISERROR(MATCH($J5,SorP!$B$1:$B$6261,0)),"",INDIRECT("'SorP'!$A$"&amp;MATCH($S5&amp;$J5,SorP!C:C,0))))</f>
        <v>JP-38</v>
      </c>
      <c r="U5" s="167"/>
      <c r="V5" s="168">
        <f>IF(C5="",NA(),MATCH($B5&amp;$C5,'Smelter Look-up'!$J:$J,0))</f>
        <v>126</v>
      </c>
      <c r="X5" s="169">
        <f t="shared" ref="X5:X12" si="1">IF(AND(C5="Smelter not listed",OR(LEN(D5)=0,LEN(E5)=0)),1,0)</f>
        <v>0</v>
      </c>
      <c r="AB5" s="312" t="str">
        <f t="shared" ref="AB5:AB12" si="2">IF(C5="","",B5)</f>
        <v>Cobalt</v>
      </c>
      <c r="AC5" s="169" t="str">
        <f>B5</f>
        <v>Cobalt</v>
      </c>
      <c r="AD5" s="169" t="str">
        <f>IF(C5="Smelter not listed",D5,C5)</f>
        <v>Niihama Nickel Refinery, Sumitomo Metal Mining</v>
      </c>
    </row>
    <row r="6" spans="1:34" s="169" customFormat="1" ht="25.5">
      <c r="A6" s="491" t="s">
        <v>20371</v>
      </c>
      <c r="B6" s="492" t="s">
        <v>40</v>
      </c>
      <c r="C6" s="490" t="s">
        <v>248</v>
      </c>
      <c r="D6" s="487"/>
      <c r="E6" s="487" t="s">
        <v>65</v>
      </c>
      <c r="F6" s="487" t="s">
        <v>249</v>
      </c>
      <c r="G6" s="487" t="s">
        <v>12</v>
      </c>
      <c r="H6" s="479">
        <v>0</v>
      </c>
      <c r="I6" s="480" t="s">
        <v>250</v>
      </c>
      <c r="J6" s="480" t="s">
        <v>196</v>
      </c>
      <c r="K6" s="488" t="s">
        <v>20372</v>
      </c>
      <c r="L6" s="488" t="s">
        <v>20373</v>
      </c>
      <c r="M6" s="488" t="s">
        <v>20374</v>
      </c>
      <c r="N6" s="488" t="s">
        <v>20375</v>
      </c>
      <c r="O6" s="488" t="s">
        <v>20376</v>
      </c>
      <c r="P6" s="478" t="s">
        <v>22</v>
      </c>
      <c r="Q6" s="489"/>
      <c r="R6" s="148" t="str">
        <f ca="1">IF(ISERROR($V6),"",OFFSET('Smelter Look-up'!$C$4,$V6-4,0)&amp;"")</f>
        <v>Quzhou Huayou Cobalt New Material Co.,Ltd.</v>
      </c>
      <c r="S6" s="154" t="str">
        <f t="shared" ca="1" si="0"/>
        <v>CN</v>
      </c>
      <c r="T6" s="154" t="str">
        <f ca="1">IF(B6="","",IF(ISERROR(MATCH($J6,SorP!$B$1:$B$6261,0)),"",INDIRECT("'SorP'!$A$"&amp;MATCH($S6&amp;$J6,SorP!C:C,0))))</f>
        <v>CN-ZJ</v>
      </c>
      <c r="U6" s="167"/>
      <c r="V6" s="168">
        <f>IF(C6="",NA(),MATCH($B6&amp;$C6,'Smelter Look-up'!$J:$J,0))</f>
        <v>137</v>
      </c>
      <c r="X6" s="169">
        <f t="shared" si="1"/>
        <v>0</v>
      </c>
      <c r="AB6" s="312" t="str">
        <f t="shared" si="2"/>
        <v>Cobalt</v>
      </c>
      <c r="AC6" s="169" t="str">
        <f t="shared" ref="AC6:AC69" si="3">B6</f>
        <v>Cobalt</v>
      </c>
      <c r="AD6" s="169" t="str">
        <f t="shared" ref="AD6:AD69" si="4">IF(C6="Smelter not listed",D6,C6)</f>
        <v>Quzhou Huayou Cobalt New Material Co., Ltd.</v>
      </c>
    </row>
    <row r="7" spans="1:34" s="169" customFormat="1" ht="102">
      <c r="A7" s="491" t="s">
        <v>20377</v>
      </c>
      <c r="B7" s="492" t="s">
        <v>40</v>
      </c>
      <c r="C7" s="490" t="s">
        <v>115</v>
      </c>
      <c r="D7" s="487" t="s">
        <v>115</v>
      </c>
      <c r="E7" s="487" t="s">
        <v>116</v>
      </c>
      <c r="F7" s="487" t="s">
        <v>117</v>
      </c>
      <c r="G7" s="487" t="s">
        <v>12</v>
      </c>
      <c r="H7" s="479" t="s">
        <v>20378</v>
      </c>
      <c r="I7" s="480" t="s">
        <v>118</v>
      </c>
      <c r="J7" s="480" t="s">
        <v>15886</v>
      </c>
      <c r="K7" s="488" t="s">
        <v>20379</v>
      </c>
      <c r="L7" s="488" t="s">
        <v>20380</v>
      </c>
      <c r="M7" s="488"/>
      <c r="N7" s="488" t="s">
        <v>20381</v>
      </c>
      <c r="O7" s="488" t="s">
        <v>20382</v>
      </c>
      <c r="P7" s="478" t="s">
        <v>22</v>
      </c>
      <c r="Q7" s="489" t="s">
        <v>20383</v>
      </c>
      <c r="R7" s="148" t="str">
        <f ca="1">IF(ISERROR($V7),"",OFFSET('Smelter Look-up'!$C$4,$V7-4,0)&amp;"")</f>
        <v>Glencore Nikkelverk AS</v>
      </c>
      <c r="S7" s="154" t="str">
        <f t="shared" ca="1" si="0"/>
        <v>NO</v>
      </c>
      <c r="T7" s="154" t="str">
        <f ca="1">IF(B7="","",IF(ISERROR(MATCH($J7,SorP!$B$1:$B$6261,0)),"",INDIRECT("'SorP'!$A$"&amp;MATCH($S7&amp;$J7,SorP!C:C,0))))</f>
        <v>NO-42</v>
      </c>
      <c r="U7" s="167"/>
      <c r="V7" s="168">
        <f>IF(C7="",NA(),MATCH($B7&amp;$C7,'Smelter Look-up'!$J:$J,0))</f>
        <v>44</v>
      </c>
      <c r="X7" s="169">
        <f t="shared" si="1"/>
        <v>0</v>
      </c>
      <c r="AB7" s="312" t="str">
        <f t="shared" si="2"/>
        <v>Cobalt</v>
      </c>
      <c r="AC7" s="169" t="str">
        <f t="shared" si="3"/>
        <v>Cobalt</v>
      </c>
      <c r="AD7" s="169" t="str">
        <f t="shared" si="4"/>
        <v>Glencore Nikkelverk Refinery</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6"/>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6"/>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6"/>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6"/>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3" type="noConversion"/>
  <conditionalFormatting sqref="A52">
    <cfRule type="expression" priority="36">
      <formula>$A$5:$Q1995&lt;&gt;""</formula>
    </cfRule>
  </conditionalFormatting>
  <conditionalFormatting sqref="B8:B2504">
    <cfRule type="expression" dxfId="30" priority="12">
      <formula>IF($B8="",TRUE)</formula>
    </cfRule>
  </conditionalFormatting>
  <conditionalFormatting sqref="C8:C2504">
    <cfRule type="expression" dxfId="29" priority="21" stopIfTrue="1">
      <formula>IF(AND(B8&lt;&gt;"",C8=""),TRUE)</formula>
    </cfRule>
  </conditionalFormatting>
  <conditionalFormatting sqref="D8:D2504">
    <cfRule type="expression" priority="10" stopIfTrue="1">
      <formula>IF($D8&lt;&gt;"",TRUE)</formula>
    </cfRule>
    <cfRule type="expression" dxfId="28" priority="11" stopIfTrue="1">
      <formula>IF($C8="Smelter not listed",TRUE)</formula>
    </cfRule>
    <cfRule type="expression" dxfId="27" priority="23" stopIfTrue="1">
      <formula>IF($C8&lt;&gt;"",TRUE)</formula>
    </cfRule>
  </conditionalFormatting>
  <conditionalFormatting sqref="E8:E2504">
    <cfRule type="expression" dxfId="26" priority="9" stopIfTrue="1">
      <formula>IF(AND(E8="",$C8=$X$4),TRUE)</formula>
    </cfRule>
    <cfRule type="expression" dxfId="25" priority="17" stopIfTrue="1">
      <formula>IF($C8="Smelter not yet identified",TRUE)</formula>
    </cfRule>
  </conditionalFormatting>
  <conditionalFormatting sqref="G8:G2504">
    <cfRule type="expression" dxfId="24" priority="19" stopIfTrue="1">
      <formula>IF(FIND("Enter smelter details",G8),TRUE)</formula>
    </cfRule>
  </conditionalFormatting>
  <conditionalFormatting sqref="B5:B7">
    <cfRule type="expression" dxfId="10" priority="4">
      <formula>IF($B5="",TRUE)</formula>
    </cfRule>
  </conditionalFormatting>
  <conditionalFormatting sqref="C5:C7">
    <cfRule type="expression" dxfId="9" priority="7" stopIfTrue="1">
      <formula>IF(AND(B5&lt;&gt;"",C5=""),TRUE)</formula>
    </cfRule>
  </conditionalFormatting>
  <conditionalFormatting sqref="D5:D7">
    <cfRule type="expression" priority="2" stopIfTrue="1">
      <formula>IF($D5&lt;&gt;"",TRUE)</formula>
    </cfRule>
    <cfRule type="expression" dxfId="8" priority="3" stopIfTrue="1">
      <formula>IF($C5="Smelter not listed",TRUE)</formula>
    </cfRule>
    <cfRule type="expression" dxfId="7" priority="8" stopIfTrue="1">
      <formula>IF($C5&lt;&gt;"",TRUE)</formula>
    </cfRule>
  </conditionalFormatting>
  <conditionalFormatting sqref="E5:E7">
    <cfRule type="expression" dxfId="6" priority="1" stopIfTrue="1">
      <formula>IF(AND(E5="",$C5=$X$4),TRUE)</formula>
    </cfRule>
    <cfRule type="expression" dxfId="5" priority="5" stopIfTrue="1">
      <formula>IF($C5="Smelter not yet identified",TRUE)</formula>
    </cfRule>
  </conditionalFormatting>
  <conditionalFormatting sqref="G5:G7">
    <cfRule type="expression" dxfId="4" priority="6"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103" activePane="bottomRight" state="frozen"/>
      <selection pane="topRight" activeCell="B24" sqref="B24:J24"/>
      <selection pane="bottomLeft" activeCell="B24" sqref="B24:J24"/>
      <selection pane="bottomRight" activeCell="D154" sqref="D15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3" t="str">
        <f ca="1">OFFSET(L!$C$1,MATCH("Checker"&amp;ADDRESS(ROW(),COLUMN(),4),L!$A:$A,0)-1,SL,,)</f>
        <v>在提交报告给客户检查本报告红色提示内容前， 请确保所有必填栏目已填写完成。</v>
      </c>
      <c r="B1" s="463"/>
      <c r="C1" s="463"/>
      <c r="D1" s="107" t="str">
        <f ca="1">OFFSET(L!$C$1,MATCH("Checker"&amp;ADDRESS(ROW(),COLUMN(),4),L!$A:$A,0)-1,SL,,)</f>
        <v>待完成的必填栏目</v>
      </c>
      <c r="E1" s="16" t="s">
        <v>18</v>
      </c>
    </row>
    <row r="2" spans="1:10" ht="15">
      <c r="A2" s="57" t="s">
        <v>47</v>
      </c>
      <c r="B2" s="58" t="str">
        <f>IF(F114=1,"Click here to return to Smelter List","")</f>
        <v>Click here to return to Smelter List</v>
      </c>
      <c r="C2" s="110" t="str">
        <f>IF(F112=1,"Click here to return to Product List","")</f>
        <v>Click here to return to Product List</v>
      </c>
      <c r="D2" s="132" t="str">
        <f ca="1">IF(H125=0,"0",H125)</f>
        <v>0</v>
      </c>
    </row>
    <row r="3" spans="1:10" ht="15">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48</v>
      </c>
      <c r="G3" s="15" t="s">
        <v>49</v>
      </c>
      <c r="H3" s="15" t="s">
        <v>50</v>
      </c>
      <c r="I3" s="15" t="s">
        <v>51</v>
      </c>
      <c r="J3" s="15" t="s">
        <v>52</v>
      </c>
    </row>
    <row r="4" spans="1:10" ht="39">
      <c r="A4" s="134" t="str">
        <f ca="1">Declaration!B8</f>
        <v>公司名称（*）：</v>
      </c>
      <c r="B4" s="354" t="str">
        <f>Declaration!D8</f>
        <v>SK hynix system ic</v>
      </c>
      <c r="C4" s="135" t="str">
        <f t="shared" ref="C4:C11" ca="1" si="0">IF(H4=1,J4,I4)</f>
        <v>填写</v>
      </c>
      <c r="D4" s="202" t="str">
        <f>IF(H4=1,"Click here to enter Company Name","")</f>
        <v/>
      </c>
      <c r="E4" s="16" t="s">
        <v>15</v>
      </c>
      <c r="F4" s="82">
        <v>1</v>
      </c>
      <c r="G4" s="61">
        <f t="shared" ref="G4:G11" si="1">IF(B4=0,1,0)</f>
        <v>0</v>
      </c>
      <c r="H4" s="62">
        <f t="shared" ref="H4:H17" si="2">F4*G4</f>
        <v>0</v>
      </c>
      <c r="I4" s="130" t="str">
        <f ca="1">OFFSET(L!$C$1,MATCH("Checker"&amp;"Comp",L!$A:$A,0)-1,SL,,)</f>
        <v>填写</v>
      </c>
      <c r="J4" s="356" t="str">
        <f ca="1">OFFSET(L!$C$1,MATCH("Checker"&amp;ADDRESS(ROW(),COLUMN(),4),L!$A:$A,0)-1,SL,,)</f>
        <v>在“申报”选项卡 D8 单元格中提供您的公司名称</v>
      </c>
    </row>
    <row r="5" spans="1:10" ht="39">
      <c r="A5" s="134" t="str">
        <f ca="1">Declaration!B9</f>
        <v>申报范围或种类 (*):</v>
      </c>
      <c r="B5" s="354" t="str">
        <f>Declaration!D9</f>
        <v>B. Product (or List of Products)</v>
      </c>
      <c r="C5" s="135" t="str">
        <f t="shared" ca="1" si="0"/>
        <v>填写</v>
      </c>
      <c r="D5" s="84" t="str">
        <f>IF(H5=1,"Click here to enter Declaration Scope","")</f>
        <v/>
      </c>
      <c r="E5" s="16" t="s">
        <v>15</v>
      </c>
      <c r="F5" s="82">
        <v>1</v>
      </c>
      <c r="G5" s="61">
        <f t="shared" si="1"/>
        <v>0</v>
      </c>
      <c r="H5" s="62">
        <f t="shared" si="2"/>
        <v>0</v>
      </c>
      <c r="I5" s="130" t="str">
        <f ca="1">OFFSET(L!$C$1,MATCH("Checker"&amp;"Comp",L!$A:$A,0)-1,SL,,)</f>
        <v>填写</v>
      </c>
      <c r="J5" s="131" t="str">
        <f ca="1">OFFSET(L!$C$1,MATCH("Checker"&amp;ADDRESS(ROW(),COLUMN(),4),L!$A:$A,0)-1,SL,,)</f>
        <v>在“申报”选项卡 D9 单元格中选择申报范围</v>
      </c>
    </row>
    <row r="6" spans="1:10" ht="21.95" customHeight="1">
      <c r="A6" s="79" t="str">
        <f ca="1">Declaration!B10</f>
        <v>转到产品目录表输入所需申报的所有产品</v>
      </c>
      <c r="B6" s="78">
        <f>Declaration!D10</f>
        <v>0</v>
      </c>
      <c r="C6" s="78" t="str">
        <f t="shared" ca="1" si="0"/>
        <v>填写</v>
      </c>
      <c r="D6" s="84" t="str">
        <f>IF(H6=1,"Click here to provide a Description of Scope","")</f>
        <v/>
      </c>
      <c r="E6" s="16" t="s">
        <v>15</v>
      </c>
      <c r="F6" s="83">
        <f>IF(OR(B5=Declaration!P9,B5=Declaration!Q9,B5=0),0,1)</f>
        <v>0</v>
      </c>
      <c r="G6" s="61">
        <f t="shared" si="1"/>
        <v>1</v>
      </c>
      <c r="H6" s="62">
        <f t="shared" si="2"/>
        <v>0</v>
      </c>
      <c r="I6" s="130" t="str">
        <f ca="1">OFFSET(L!$C$1,MATCH("Checker"&amp;"Comp",L!$A:$A,0)-1,SL,,)</f>
        <v>填写</v>
      </c>
      <c r="J6" s="15" t="str">
        <f ca="1">OFFSET(L!$C$1,MATCH("Checker"&amp;ADDRESS(ROW(),COLUMN(),4),L!$A:$A,0)-1,SL,,)</f>
        <v>在“申报”选项卡 D10 单元格中提供范围说明</v>
      </c>
    </row>
    <row r="7" spans="1:10" ht="21.95" customHeight="1">
      <c r="A7" s="79" t="str">
        <f ca="1">Declaration!B12</f>
        <v>选择贵公司的矿产申报范围 (*):</v>
      </c>
      <c r="B7" s="81"/>
      <c r="C7" s="78" t="str">
        <f t="shared" ca="1" si="0"/>
        <v>填写</v>
      </c>
      <c r="D7" s="315" t="str">
        <f>IF(H7=1,"Click here to enter Minerals/Metals in Scope","")</f>
        <v/>
      </c>
      <c r="E7" s="16"/>
      <c r="F7" s="82">
        <v>1</v>
      </c>
      <c r="G7" s="306">
        <f>IF(Declaration!B30&lt;&gt;"",0,1)</f>
        <v>0</v>
      </c>
      <c r="H7" s="62">
        <f t="shared" si="2"/>
        <v>0</v>
      </c>
      <c r="I7" s="130" t="str">
        <f ca="1">OFFSET(L!$C$1,MATCH("Checker"&amp;"Comp",L!$A:$A,0)-1,SL,,)</f>
        <v>填写</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联系人姓名 (*):</v>
      </c>
      <c r="B9" s="354" t="str">
        <f>Declaration!D19</f>
        <v>LI TING</v>
      </c>
      <c r="C9" s="135" t="str">
        <f t="shared" ca="1" si="0"/>
        <v>填写</v>
      </c>
      <c r="D9" s="315" t="str">
        <f>IF(H9=1,"Click here to enter Contact Name","")</f>
        <v/>
      </c>
      <c r="E9" s="16" t="s">
        <v>15</v>
      </c>
      <c r="F9" s="82">
        <v>1</v>
      </c>
      <c r="G9" s="61">
        <f t="shared" si="1"/>
        <v>0</v>
      </c>
      <c r="H9" s="62">
        <f t="shared" si="2"/>
        <v>0</v>
      </c>
      <c r="I9" s="130" t="str">
        <f ca="1">OFFSET(L!$C$1,MATCH("Checker"&amp;"Comp",L!$A:$A,0)-1,SL,,)</f>
        <v>填写</v>
      </c>
      <c r="J9" s="15" t="str">
        <f ca="1">OFFSET(L!$C$1,MATCH("Checker"&amp;ADDRESS(ROW(),COLUMN(),4),L!$A:$A,0)-1,SL,,)</f>
        <v>在“申报”选项卡 D19 单元格中提供联系人姓名</v>
      </c>
    </row>
    <row r="10" spans="1:10" ht="39">
      <c r="A10" s="134" t="str">
        <f ca="1">Declaration!B20</f>
        <v>联系人电邮地址 (*):</v>
      </c>
      <c r="B10" s="355" t="str">
        <f>Declaration!D20</f>
        <v>skhysi.8303715@sk.com</v>
      </c>
      <c r="C10" s="135" t="str">
        <f t="shared" ca="1" si="0"/>
        <v>填写</v>
      </c>
      <c r="D10" s="314" t="str">
        <f>IF(H10=1,"Click here to enter Email-Contact","")</f>
        <v/>
      </c>
      <c r="E10" s="16" t="s">
        <v>15</v>
      </c>
      <c r="F10" s="82">
        <v>1</v>
      </c>
      <c r="G10" s="61">
        <f>IF(ISNUMBER(SEARCH("@",B10)),0,1)</f>
        <v>0</v>
      </c>
      <c r="H10" s="62">
        <f t="shared" si="2"/>
        <v>0</v>
      </c>
      <c r="I10" s="130" t="str">
        <f ca="1">OFFSET(L!$C$1,MATCH("Checker"&amp;"Comp",L!$A:$A,0)-1,SL,,)</f>
        <v>填写</v>
      </c>
      <c r="J10" s="15" t="str">
        <f ca="1">OFFSET(L!$C$1,MATCH("Checker"&amp;ADDRESS(ROW(),COLUMN(),4),L!$A:$A,0)-1,SL,,)</f>
        <v>在“申报”选项卡 D20 单元格中提供联系人有效的电子邮件地址</v>
      </c>
    </row>
    <row r="11" spans="1:10" ht="39">
      <c r="A11" s="134" t="str">
        <f ca="1">Declaration!B21</f>
        <v>联系人电话 (*):</v>
      </c>
      <c r="B11" s="354" t="str">
        <f>Declaration!D21</f>
        <v>86-510-8192-5374</v>
      </c>
      <c r="C11" s="135" t="str">
        <f t="shared" ca="1" si="0"/>
        <v>填写</v>
      </c>
      <c r="D11" s="314" t="str">
        <f>IF(H11=1,"Click here to enter Phone-Contact","")</f>
        <v/>
      </c>
      <c r="E11" s="16" t="s">
        <v>15</v>
      </c>
      <c r="F11" s="82">
        <v>1</v>
      </c>
      <c r="G11" s="61">
        <f t="shared" si="1"/>
        <v>0</v>
      </c>
      <c r="H11" s="62">
        <f t="shared" si="2"/>
        <v>0</v>
      </c>
      <c r="I11" s="130" t="str">
        <f ca="1">OFFSET(L!$C$1,MATCH("Checker"&amp;"Comp",L!$A:$A,0)-1,SL,,)</f>
        <v>填写</v>
      </c>
      <c r="J11" s="15" t="str">
        <f ca="1">OFFSET(L!$C$1,MATCH("Checker"&amp;ADDRESS(ROW(),COLUMN(),4),L!$A:$A,0)-1,SL,,)</f>
        <v>在“申报”选项卡 D21 单元格中提供联系人的电话号码</v>
      </c>
    </row>
    <row r="12" spans="1:10" ht="39">
      <c r="A12" s="134" t="str">
        <f ca="1">Declaration!B22</f>
        <v>授权人姓名 (*):</v>
      </c>
      <c r="B12" s="354" t="str">
        <f>Declaration!D22</f>
        <v>LI TING</v>
      </c>
      <c r="C12" s="135" t="str">
        <f t="shared" ref="C12:C72" ca="1" si="3">IF(H12=1,J12,I12)</f>
        <v>填写</v>
      </c>
      <c r="D12" s="314" t="str">
        <f>IF(H12=1,"Click here to enter an Authorized Company Representative's name","")</f>
        <v/>
      </c>
      <c r="E12" s="16" t="s">
        <v>15</v>
      </c>
      <c r="F12" s="82">
        <v>1</v>
      </c>
      <c r="G12" s="61">
        <f t="shared" ref="G12:G17" si="4">IF(B12=0,1,0)</f>
        <v>0</v>
      </c>
      <c r="H12" s="62">
        <f t="shared" si="2"/>
        <v>0</v>
      </c>
      <c r="I12" s="130" t="str">
        <f ca="1">OFFSET(L!$C$1,MATCH("Checker"&amp;"Comp",L!$A:$A,0)-1,SL,,)</f>
        <v>填写</v>
      </c>
      <c r="J12" s="15" t="str">
        <f ca="1">OFFSET(L!$C$1,MATCH("Checker"&amp;ADDRESS(ROW(),COLUMN(),4),L!$A:$A,0)-1,SL,,)</f>
        <v>在“申报”选项卡 D22 单元格中提供授权公司代表联系人姓名</v>
      </c>
    </row>
    <row r="13" spans="1:10" ht="26.25">
      <c r="A13" s="79" t="str">
        <f ca="1">Declaration!B24</f>
        <v>授权人电邮地址 (*):</v>
      </c>
      <c r="B13" s="80" t="str">
        <f>Declaration!D24</f>
        <v>skhysi.8303715@sk.com</v>
      </c>
      <c r="C13" s="78" t="str">
        <f t="shared" ca="1" si="3"/>
        <v>填写</v>
      </c>
      <c r="D13" s="314" t="str">
        <f>IF(H13=1,"Click here to enter Representative's email","")</f>
        <v/>
      </c>
      <c r="E13" s="16" t="s">
        <v>18373</v>
      </c>
      <c r="F13" s="82">
        <v>1</v>
      </c>
      <c r="G13" s="61">
        <f>IF(ISNUMBER(SEARCH("@",B13)),0,1)</f>
        <v>0</v>
      </c>
      <c r="H13" s="62">
        <f t="shared" si="2"/>
        <v>0</v>
      </c>
      <c r="I13" s="130" t="str">
        <f ca="1">OFFSET(L!$C$1,MATCH("Checker"&amp;"Comp",L!$A:$A,0)-1,SL,,)</f>
        <v>填写</v>
      </c>
      <c r="J13" s="357" t="str">
        <f ca="1">OFFSET(L!$C$1,MATCH("Checker"&amp;ADDRESS(ROW(),COLUMN(),4),L!$A:$A,0)-1,SL,,)</f>
        <v>在“申报”选项卡 D24 单元格中提供授权公司代表的有效的电子邮件地址</v>
      </c>
    </row>
    <row r="14" spans="1:10" ht="21.95" customHeight="1">
      <c r="A14" s="79"/>
      <c r="B14" s="78"/>
      <c r="C14" s="78"/>
      <c r="D14" s="84"/>
      <c r="E14" s="16" t="s">
        <v>15</v>
      </c>
      <c r="F14" s="82"/>
      <c r="G14" s="61"/>
      <c r="H14" s="62">
        <f>F14*G14</f>
        <v>0</v>
      </c>
      <c r="I14" s="130"/>
    </row>
    <row r="15" spans="1:10" ht="39">
      <c r="A15" s="79" t="str">
        <f ca="1">Declaration!B26</f>
        <v>授权日期 (*):</v>
      </c>
      <c r="B15" s="80">
        <f>Declaration!D26</f>
        <v>46133</v>
      </c>
      <c r="C15" s="78" t="str">
        <f t="shared" ca="1" si="3"/>
        <v>填写</v>
      </c>
      <c r="D15" s="314" t="str">
        <f>IF(H15=1,"Click here to enter Date of Completion","")</f>
        <v/>
      </c>
      <c r="E15" s="16" t="s">
        <v>15</v>
      </c>
      <c r="F15" s="82">
        <v>1</v>
      </c>
      <c r="G15" s="61">
        <f t="shared" si="4"/>
        <v>0</v>
      </c>
      <c r="H15" s="62">
        <f t="shared" si="2"/>
        <v>0</v>
      </c>
      <c r="I15" s="130" t="str">
        <f ca="1">OFFSET(L!$C$1,MATCH("Checker"&amp;"Comp",L!$A:$A,0)-1,SL,,)</f>
        <v>填写</v>
      </c>
      <c r="J15" s="15" t="str">
        <f ca="1">OFFSET(L!$C$1,MATCH("Checker"&amp;ADDRESS(ROW(),COLUMN(),4),L!$A:$A,0)-1,SL,,)</f>
        <v>在“申报”选项卡 D26 单元格中提供表格填写日期</v>
      </c>
    </row>
    <row r="16" spans="1:10" ht="24.95" customHeight="1">
      <c r="A16" s="78" t="str">
        <f ca="1">Declaration!B29</f>
        <v>1) 是否在产品或生产流程中有意添加或使用任何指定矿产？ (*)</v>
      </c>
      <c r="B16" s="81"/>
      <c r="C16" s="81"/>
      <c r="D16" s="85"/>
      <c r="E16" s="16" t="s">
        <v>16</v>
      </c>
      <c r="F16" s="82"/>
      <c r="H16" s="15">
        <f t="shared" si="2"/>
        <v>0</v>
      </c>
    </row>
    <row r="17" spans="1:10" ht="24.95" customHeight="1">
      <c r="A17" s="79" t="str">
        <f>Declaration!B30</f>
        <v>Cobalt(*)</v>
      </c>
      <c r="B17" s="78" t="str">
        <f>Declaration!D30</f>
        <v>Yes</v>
      </c>
      <c r="C17" s="78" t="str">
        <f t="shared" ca="1" si="3"/>
        <v>填写</v>
      </c>
      <c r="D17" s="314" t="str">
        <f>IF(H17=1,"Click here to answer question 1 for specified mineral","")</f>
        <v/>
      </c>
      <c r="E17" s="16" t="s">
        <v>18</v>
      </c>
      <c r="F17" s="321">
        <f>IF(A17="",0,1)</f>
        <v>1</v>
      </c>
      <c r="G17" s="61">
        <f t="shared" si="4"/>
        <v>0</v>
      </c>
      <c r="H17" s="62">
        <f t="shared" si="2"/>
        <v>0</v>
      </c>
      <c r="I17" s="130" t="str">
        <f ca="1">OFFSET(L!$C$1,MATCH("Checker"&amp;"Comp",L!$A:$A,0)-1,SL,,)</f>
        <v>填写</v>
      </c>
      <c r="J17" s="131" t="str">
        <f ca="1">OFFSET(L!$C$1,MATCH("Checker"&amp;ADDRESS(ROW(),COLUMN(),4),L!$A:$A,0)-1,SL,,)</f>
        <v>在“申报”选项卡 D30 单元格中申报是否有意将指定矿产增加到贵公司的产品中</v>
      </c>
    </row>
    <row r="18" spans="1:10" ht="24.95" customHeight="1">
      <c r="A18" s="79" t="str">
        <f>Declaration!B31</f>
        <v>Copper(*)</v>
      </c>
      <c r="B18" s="78" t="str">
        <f>Declaration!D31</f>
        <v>No</v>
      </c>
      <c r="C18" s="78" t="str">
        <f t="shared" ca="1" si="3"/>
        <v>填写</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填写</v>
      </c>
      <c r="J18" s="131" t="str">
        <f ca="1">OFFSET(L!$C$1,MATCH("Checker"&amp;ADDRESS(ROW(),COLUMN(),4),L!$A:$A,0)-1,SL,,)</f>
        <v>在“申报”选项卡 D31 单元格中申报是否有意将指定矿产增加到贵公司的产品中</v>
      </c>
    </row>
    <row r="19" spans="1:10" ht="24.95" customHeight="1">
      <c r="A19" s="79" t="str">
        <f>Declaration!B32</f>
        <v>Graphite(*)</v>
      </c>
      <c r="B19" s="78" t="str">
        <f>Declaration!D32</f>
        <v>No</v>
      </c>
      <c r="C19" s="78" t="str">
        <f t="shared" ca="1" si="3"/>
        <v>填写</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填写</v>
      </c>
      <c r="J19" s="131" t="str">
        <f ca="1">OFFSET(L!$C$1,MATCH("Checker"&amp;ADDRESS(ROW(),COLUMN(),4),L!$A:$A,0)-1,SL,,)</f>
        <v>在“申报”选项卡 D32 单元格中申报是否有意将指定矿产增加到贵公司的产品中</v>
      </c>
    </row>
    <row r="20" spans="1:10" ht="24.95" customHeight="1">
      <c r="A20" s="79" t="str">
        <f>Declaration!B33</f>
        <v>Lithium(*)</v>
      </c>
      <c r="B20" s="78" t="str">
        <f>Declaration!D33</f>
        <v>No</v>
      </c>
      <c r="C20" s="78" t="str">
        <f t="shared" ca="1" si="3"/>
        <v>填写</v>
      </c>
      <c r="D20" s="314" t="str">
        <f t="shared" si="8"/>
        <v/>
      </c>
      <c r="E20" s="16" t="s">
        <v>15</v>
      </c>
      <c r="F20" s="321">
        <f t="shared" si="5"/>
        <v>1</v>
      </c>
      <c r="G20" s="61">
        <f t="shared" si="6"/>
        <v>0</v>
      </c>
      <c r="H20" s="62">
        <f t="shared" si="7"/>
        <v>0</v>
      </c>
      <c r="I20" s="130" t="str">
        <f ca="1">OFFSET(L!$C$1,MATCH("Checker"&amp;"Comp",L!$A:$A,0)-1,SL,,)</f>
        <v>填写</v>
      </c>
      <c r="J20" s="131" t="str">
        <f ca="1">OFFSET(L!$C$1,MATCH("Checker"&amp;ADDRESS(ROW(),COLUMN(),4),L!$A:$A,0)-1,SL,,)</f>
        <v>在“申报”选项卡 D33 单元格中申报是否有意将指定矿产增加到贵公司的产品中</v>
      </c>
    </row>
    <row r="21" spans="1:10" ht="24.95" customHeight="1">
      <c r="A21" s="79" t="str">
        <f>Declaration!B34</f>
        <v>Mica(*)</v>
      </c>
      <c r="B21" s="78" t="str">
        <f>Declaration!D34</f>
        <v>No</v>
      </c>
      <c r="C21" s="78" t="str">
        <f t="shared" ca="1" si="3"/>
        <v>填写</v>
      </c>
      <c r="D21" s="314" t="str">
        <f t="shared" si="8"/>
        <v/>
      </c>
      <c r="E21" s="16"/>
      <c r="F21" s="321">
        <f t="shared" si="5"/>
        <v>1</v>
      </c>
      <c r="G21" s="61">
        <f t="shared" si="6"/>
        <v>0</v>
      </c>
      <c r="H21" s="62">
        <f t="shared" si="7"/>
        <v>0</v>
      </c>
      <c r="I21" s="130" t="str">
        <f ca="1">OFFSET(L!$C$1,MATCH("Checker"&amp;"Comp",L!$A:$A,0)-1,SL,,)</f>
        <v>填写</v>
      </c>
      <c r="J21" s="131" t="str">
        <f ca="1">OFFSET(L!$C$1,MATCH("Checker"&amp;ADDRESS(ROW(),COLUMN(),4),L!$A:$A,0)-1,SL,,)</f>
        <v>在“申报”选项卡 D34 单元格中申报是否有意将指定矿产增加到贵公司的产品中</v>
      </c>
    </row>
    <row r="22" spans="1:10" ht="24.95" customHeight="1">
      <c r="A22" s="79" t="str">
        <f>Declaration!B35</f>
        <v>Nickel(*)</v>
      </c>
      <c r="B22" s="78" t="str">
        <f>Declaration!D35</f>
        <v>No</v>
      </c>
      <c r="C22" s="78" t="str">
        <f t="shared" ca="1" si="3"/>
        <v>填写</v>
      </c>
      <c r="D22" s="314" t="str">
        <f t="shared" si="8"/>
        <v/>
      </c>
      <c r="E22" s="16"/>
      <c r="F22" s="321">
        <f t="shared" si="5"/>
        <v>1</v>
      </c>
      <c r="G22" s="61">
        <f t="shared" si="6"/>
        <v>0</v>
      </c>
      <c r="H22" s="62">
        <f t="shared" si="7"/>
        <v>0</v>
      </c>
      <c r="I22" s="130" t="str">
        <f ca="1">OFFSET(L!$C$1,MATCH("Checker"&amp;"Comp",L!$A:$A,0)-1,SL,,)</f>
        <v>填写</v>
      </c>
      <c r="J22" s="131" t="str">
        <f ca="1">OFFSET(L!$C$1,MATCH("Checker"&amp;ADDRESS(ROW(),COLUMN(),4),L!$A:$A,0)-1,SL,,)</f>
        <v>在“申报”选项卡 D35 单元格中申报是否有意将指定矿产增加到贵公司的产品中</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产品中是否还存有任何指定矿产？ (*)(*)</v>
      </c>
      <c r="B27" s="81"/>
      <c r="C27" s="81"/>
      <c r="D27" s="85"/>
      <c r="E27" s="16" t="s">
        <v>15</v>
      </c>
      <c r="F27" s="82"/>
      <c r="J27" s="131"/>
    </row>
    <row r="28" spans="1:10" ht="39">
      <c r="A28" s="79" t="str">
        <f>Declaration!B42</f>
        <v>Cobalt(*)</v>
      </c>
      <c r="B28" s="78" t="str">
        <f>Declaration!D42</f>
        <v>Yes</v>
      </c>
      <c r="C28" s="135" t="str">
        <f t="shared" ref="C28:C37" ca="1" si="9">IF(H28=1,J28,I28)</f>
        <v>填写</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79" t="str">
        <f>Declaration!B43</f>
        <v>Copper</v>
      </c>
      <c r="B29" s="78">
        <f>Declaration!D43</f>
        <v>0</v>
      </c>
      <c r="C29" s="135" t="str">
        <f t="shared" ca="1" si="9"/>
        <v>填写</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5">
      <c r="A30" s="79" t="str">
        <f>Declaration!B44</f>
        <v>Graphite</v>
      </c>
      <c r="B30" s="78">
        <f>Declaration!D44</f>
        <v>0</v>
      </c>
      <c r="C30" s="135" t="str">
        <f t="shared" ca="1" si="9"/>
        <v>填写</v>
      </c>
      <c r="D30" s="314" t="str">
        <f t="shared" si="10"/>
        <v/>
      </c>
      <c r="E30" s="16"/>
      <c r="F30" s="83">
        <f t="shared" si="11"/>
        <v>0</v>
      </c>
      <c r="G30" s="61">
        <f t="shared" si="12"/>
        <v>1</v>
      </c>
      <c r="H30" s="62">
        <f t="shared" si="13"/>
        <v>0</v>
      </c>
      <c r="I30" s="130"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5">
      <c r="A31" s="79" t="str">
        <f>Declaration!B45</f>
        <v>Lithium</v>
      </c>
      <c r="B31" s="78">
        <f>Declaration!D45</f>
        <v>0</v>
      </c>
      <c r="C31" s="135" t="str">
        <f t="shared" ca="1" si="9"/>
        <v>填写</v>
      </c>
      <c r="D31" s="314" t="str">
        <f t="shared" si="10"/>
        <v/>
      </c>
      <c r="E31" s="16"/>
      <c r="F31" s="83">
        <f t="shared" si="11"/>
        <v>0</v>
      </c>
      <c r="G31" s="61">
        <f t="shared" si="12"/>
        <v>1</v>
      </c>
      <c r="H31" s="62">
        <f t="shared" si="13"/>
        <v>0</v>
      </c>
      <c r="I31" s="130"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5">
      <c r="A32" s="79" t="str">
        <f>Declaration!B46</f>
        <v>Mica</v>
      </c>
      <c r="B32" s="78">
        <f>Declaration!D46</f>
        <v>0</v>
      </c>
      <c r="C32" s="135" t="str">
        <f t="shared" ca="1" si="9"/>
        <v>填写</v>
      </c>
      <c r="D32" s="314" t="str">
        <f t="shared" si="10"/>
        <v/>
      </c>
      <c r="E32" s="16"/>
      <c r="F32" s="83">
        <f t="shared" si="11"/>
        <v>0</v>
      </c>
      <c r="G32" s="61">
        <f t="shared" si="12"/>
        <v>1</v>
      </c>
      <c r="H32" s="62">
        <f t="shared" si="13"/>
        <v>0</v>
      </c>
      <c r="I32" s="130"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5">
      <c r="A33" s="79" t="str">
        <f>Declaration!B47</f>
        <v>Nickel</v>
      </c>
      <c r="B33" s="78">
        <f>Declaration!D47</f>
        <v>0</v>
      </c>
      <c r="C33" s="135" t="str">
        <f t="shared" ca="1" si="9"/>
        <v>填写</v>
      </c>
      <c r="D33" s="314" t="str">
        <f t="shared" si="10"/>
        <v/>
      </c>
      <c r="E33" s="16"/>
      <c r="F33" s="83">
        <f t="shared" si="11"/>
        <v>0</v>
      </c>
      <c r="G33" s="61">
        <f t="shared" si="12"/>
        <v>1</v>
      </c>
      <c r="H33" s="62">
        <f t="shared" si="13"/>
        <v>0</v>
      </c>
      <c r="I33" s="130"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贵公司供应链中是否有冶炼厂或加工厂从受冲突影响和高风险地区采购指定矿产？ （《经合组织尽职调查指南》，参见定义选项卡） (*)</v>
      </c>
      <c r="B38" s="81"/>
      <c r="C38" s="81"/>
      <c r="D38" s="85"/>
      <c r="E38" s="16" t="s">
        <v>15</v>
      </c>
      <c r="F38" s="82"/>
      <c r="J38" s="131"/>
    </row>
    <row r="39" spans="1:10" ht="39">
      <c r="A39" s="79" t="str">
        <f>Declaration!B54</f>
        <v>Cobalt(*)</v>
      </c>
      <c r="B39" s="78" t="str">
        <f>Declaration!D54</f>
        <v>Yes</v>
      </c>
      <c r="C39" s="135" t="str">
        <f t="shared" ca="1" si="3"/>
        <v>填写</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79" t="str">
        <f>Declaration!B55</f>
        <v>Copper</v>
      </c>
      <c r="B40" s="78">
        <f>Declaration!D55</f>
        <v>0</v>
      </c>
      <c r="C40" s="135" t="str">
        <f t="shared" ca="1" si="3"/>
        <v>填写</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5">
      <c r="A41" s="79" t="str">
        <f>Declaration!B56</f>
        <v>Graphite</v>
      </c>
      <c r="B41" s="78">
        <f>Declaration!D56</f>
        <v>0</v>
      </c>
      <c r="C41" s="135" t="str">
        <f t="shared" ca="1" si="3"/>
        <v>填写</v>
      </c>
      <c r="D41" s="316" t="str">
        <f t="shared" si="16"/>
        <v/>
      </c>
      <c r="E41" s="16"/>
      <c r="F41" s="83">
        <f t="shared" si="17"/>
        <v>0</v>
      </c>
      <c r="G41" s="61">
        <f t="shared" si="18"/>
        <v>1</v>
      </c>
      <c r="H41" s="62">
        <f t="shared" si="19"/>
        <v>0</v>
      </c>
      <c r="I41" s="130"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5">
      <c r="A42" s="79" t="str">
        <f>Declaration!B57</f>
        <v>Lithium</v>
      </c>
      <c r="B42" s="78">
        <f>Declaration!D57</f>
        <v>0</v>
      </c>
      <c r="C42" s="135" t="str">
        <f t="shared" ca="1" si="3"/>
        <v>填写</v>
      </c>
      <c r="D42" s="316" t="str">
        <f t="shared" si="16"/>
        <v/>
      </c>
      <c r="E42" s="16"/>
      <c r="F42" s="83">
        <f t="shared" si="17"/>
        <v>0</v>
      </c>
      <c r="G42" s="61">
        <f t="shared" si="18"/>
        <v>1</v>
      </c>
      <c r="H42" s="62">
        <f t="shared" si="19"/>
        <v>0</v>
      </c>
      <c r="I42" s="130"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5">
      <c r="A43" s="79" t="str">
        <f>Declaration!B58</f>
        <v>Mica</v>
      </c>
      <c r="B43" s="78">
        <f>Declaration!D58</f>
        <v>0</v>
      </c>
      <c r="C43" s="135" t="str">
        <f t="shared" ca="1" si="3"/>
        <v>填写</v>
      </c>
      <c r="D43" s="316" t="str">
        <f t="shared" si="16"/>
        <v/>
      </c>
      <c r="E43" s="16"/>
      <c r="F43" s="83">
        <f t="shared" si="17"/>
        <v>0</v>
      </c>
      <c r="G43" s="61">
        <f t="shared" si="18"/>
        <v>1</v>
      </c>
      <c r="H43" s="62">
        <f t="shared" si="19"/>
        <v>0</v>
      </c>
      <c r="I43" s="130"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5">
      <c r="A44" s="79" t="str">
        <f>Declaration!B59</f>
        <v>Nickel</v>
      </c>
      <c r="B44" s="78">
        <f>Declaration!D59</f>
        <v>0</v>
      </c>
      <c r="C44" s="135" t="str">
        <f t="shared" ca="1" si="3"/>
        <v>填写</v>
      </c>
      <c r="D44" s="316" t="str">
        <f t="shared" si="16"/>
        <v/>
      </c>
      <c r="E44" s="16"/>
      <c r="F44" s="83">
        <f t="shared" si="17"/>
        <v>0</v>
      </c>
      <c r="G44" s="61">
        <f t="shared" si="18"/>
        <v>1</v>
      </c>
      <c r="H44" s="62">
        <f t="shared" si="19"/>
        <v>0</v>
      </c>
      <c r="I44" s="130"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是否 100% 的指定矿产来自回收料或
报废料资源？ (*)</v>
      </c>
      <c r="B49" s="81"/>
      <c r="C49" s="81"/>
      <c r="D49" s="85"/>
      <c r="E49" s="16" t="s">
        <v>15</v>
      </c>
      <c r="F49" s="82"/>
      <c r="J49" s="131"/>
    </row>
    <row r="50" spans="1:10" ht="55.5" customHeight="1">
      <c r="A50" s="79" t="str">
        <f>Declaration!B66</f>
        <v>Cobalt(*)</v>
      </c>
      <c r="B50" s="78" t="str">
        <f>Declaration!D66</f>
        <v>No</v>
      </c>
      <c r="C50" s="135" t="str">
        <f ca="1">IF(H50=1,J50,I50)</f>
        <v>填写</v>
      </c>
      <c r="D50" s="316" t="str">
        <f>IF(H50=1,"Click here to answer question 4 for specified mineral","")</f>
        <v/>
      </c>
      <c r="E50" s="16" t="s">
        <v>15</v>
      </c>
      <c r="F50" s="83">
        <f>F39</f>
        <v>1</v>
      </c>
      <c r="G50" s="61">
        <f>IF(B50=0,1,0)</f>
        <v>0</v>
      </c>
      <c r="H50" s="62">
        <f>F50*G50</f>
        <v>0</v>
      </c>
      <c r="I50" s="130" t="str">
        <f ca="1">OFFSET(L!$C$1,MATCH("Checker"&amp;"Comp",L!$A:$A,0)-1,SL,,)</f>
        <v>填写</v>
      </c>
      <c r="J50" s="131" t="str">
        <f ca="1">OFFSET(L!$C$1,MATCH("Checker"&amp;ADDRESS(ROW(),COLUMN(),4),L!$A:$A,0)-1,SL,,)</f>
        <v>在“申报”选项卡 D66 单元格中申报在此调查回答中所申报产品范围内使用的指定矿产是否完全来自回收料或报废料</v>
      </c>
    </row>
    <row r="51" spans="1:10" ht="55.5" customHeight="1">
      <c r="A51" s="79" t="str">
        <f>Declaration!B67</f>
        <v>Copper</v>
      </c>
      <c r="B51" s="78">
        <f>Declaration!D67</f>
        <v>0</v>
      </c>
      <c r="C51" s="135" t="str">
        <f t="shared" ref="C51:C59" ca="1" si="20">IF(H51=1,J51,I51)</f>
        <v>填写</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填写</v>
      </c>
      <c r="J51" s="131" t="str">
        <f ca="1">OFFSET(L!$C$1,MATCH("Checker"&amp;ADDRESS(ROW(),COLUMN(),4),L!$A:$A,0)-1,SL,,)</f>
        <v>在“申报”选项卡 D67 单元格中申报在此调查回答中所申报产品范围内使用的指定矿产是否完全来自回收料或报废料</v>
      </c>
    </row>
    <row r="52" spans="1:10" ht="55.5" customHeight="1">
      <c r="A52" s="79" t="str">
        <f>Declaration!B68</f>
        <v>Graphite</v>
      </c>
      <c r="B52" s="78">
        <f>Declaration!D68</f>
        <v>0</v>
      </c>
      <c r="C52" s="135" t="str">
        <f t="shared" ca="1" si="20"/>
        <v>填写</v>
      </c>
      <c r="D52" s="316" t="str">
        <f t="shared" si="21"/>
        <v/>
      </c>
      <c r="E52" s="16"/>
      <c r="F52" s="83">
        <f t="shared" si="22"/>
        <v>0</v>
      </c>
      <c r="G52" s="61">
        <f t="shared" si="23"/>
        <v>1</v>
      </c>
      <c r="H52" s="62">
        <f t="shared" si="24"/>
        <v>0</v>
      </c>
      <c r="I52" s="130" t="str">
        <f ca="1">OFFSET(L!$C$1,MATCH("Checker"&amp;"Comp",L!$A:$A,0)-1,SL,,)</f>
        <v>填写</v>
      </c>
      <c r="J52" s="131" t="str">
        <f ca="1">OFFSET(L!$C$1,MATCH("Checker"&amp;ADDRESS(ROW(),COLUMN(),4),L!$A:$A,0)-1,SL,,)</f>
        <v>在“申报”选项卡 D68 单元格中申报在此调查回答中所申报产品范围内使用的指定矿产是否完全来自回收料或报废料</v>
      </c>
    </row>
    <row r="53" spans="1:10" ht="55.5" customHeight="1">
      <c r="A53" s="79" t="str">
        <f>Declaration!B69</f>
        <v>Lithium</v>
      </c>
      <c r="B53" s="78">
        <f>Declaration!D69</f>
        <v>0</v>
      </c>
      <c r="C53" s="135" t="str">
        <f t="shared" ca="1" si="20"/>
        <v>填写</v>
      </c>
      <c r="D53" s="316" t="str">
        <f t="shared" si="21"/>
        <v/>
      </c>
      <c r="E53" s="16"/>
      <c r="F53" s="83">
        <f t="shared" si="22"/>
        <v>0</v>
      </c>
      <c r="G53" s="61">
        <f t="shared" si="23"/>
        <v>1</v>
      </c>
      <c r="H53" s="62">
        <f t="shared" si="24"/>
        <v>0</v>
      </c>
      <c r="I53" s="130" t="str">
        <f ca="1">OFFSET(L!$C$1,MATCH("Checker"&amp;"Comp",L!$A:$A,0)-1,SL,,)</f>
        <v>填写</v>
      </c>
      <c r="J53" s="131" t="str">
        <f ca="1">OFFSET(L!$C$1,MATCH("Checker"&amp;ADDRESS(ROW(),COLUMN(),4),L!$A:$A,0)-1,SL,,)</f>
        <v>在“申报”选项卡 D69 单元格中申报在此调查回答中所申报产品范围内使用的指定矿产是否完全来自回收料或报废料</v>
      </c>
    </row>
    <row r="54" spans="1:10" ht="55.5" customHeight="1">
      <c r="A54" s="79" t="str">
        <f>Declaration!B70</f>
        <v>Mica</v>
      </c>
      <c r="B54" s="78">
        <f>Declaration!D70</f>
        <v>0</v>
      </c>
      <c r="C54" s="135" t="str">
        <f t="shared" ca="1" si="20"/>
        <v>填写</v>
      </c>
      <c r="D54" s="316" t="str">
        <f t="shared" si="21"/>
        <v/>
      </c>
      <c r="E54" s="16"/>
      <c r="F54" s="83">
        <f t="shared" si="22"/>
        <v>0</v>
      </c>
      <c r="G54" s="61">
        <f t="shared" si="23"/>
        <v>1</v>
      </c>
      <c r="H54" s="62">
        <f t="shared" si="24"/>
        <v>0</v>
      </c>
      <c r="I54" s="130" t="str">
        <f ca="1">OFFSET(L!$C$1,MATCH("Checker"&amp;"Comp",L!$A:$A,0)-1,SL,,)</f>
        <v>填写</v>
      </c>
      <c r="J54" s="131" t="str">
        <f ca="1">OFFSET(L!$C$1,MATCH("Checker"&amp;ADDRESS(ROW(),COLUMN(),4),L!$A:$A,0)-1,SL,,)</f>
        <v>在“申报”选项卡 D70 单元格中申报在此调查回答中所申报产品范围内使用的指定矿产是否完全来自回收料或报废料</v>
      </c>
    </row>
    <row r="55" spans="1:10" ht="55.5" customHeight="1">
      <c r="A55" s="79" t="str">
        <f>Declaration!B71</f>
        <v>Nickel</v>
      </c>
      <c r="B55" s="78">
        <f>Declaration!D71</f>
        <v>0</v>
      </c>
      <c r="C55" s="135" t="str">
        <f t="shared" ca="1" si="20"/>
        <v>填写</v>
      </c>
      <c r="D55" s="316" t="str">
        <f t="shared" si="21"/>
        <v/>
      </c>
      <c r="E55" s="16"/>
      <c r="F55" s="83">
        <f t="shared" si="22"/>
        <v>0</v>
      </c>
      <c r="G55" s="61">
        <f t="shared" si="23"/>
        <v>1</v>
      </c>
      <c r="H55" s="62">
        <f t="shared" si="24"/>
        <v>0</v>
      </c>
      <c r="I55" s="130" t="str">
        <f ca="1">OFFSET(L!$C$1,MATCH("Checker"&amp;"Comp",L!$A:$A,0)-1,SL,,)</f>
        <v>填写</v>
      </c>
      <c r="J55" s="131" t="str">
        <f ca="1">OFFSET(L!$C$1,MATCH("Checker"&amp;ADDRESS(ROW(),COLUMN(),4),L!$A:$A,0)-1,SL,,)</f>
        <v>在“申报”选项卡 D71 单元格中申报在此调查回答中所申报产品范围内使用的指定矿产是否完全来自回收料或报废料</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百分之多少的相关供应商已对贵公司
的供应链调查提供答复？(*)</v>
      </c>
      <c r="B60" s="81"/>
      <c r="C60" s="81"/>
      <c r="D60" s="85"/>
      <c r="E60" s="16" t="s">
        <v>15</v>
      </c>
      <c r="F60" s="82"/>
    </row>
    <row r="61" spans="1:10" ht="26.25">
      <c r="A61" s="79" t="str">
        <f>Declaration!B78</f>
        <v>Cobalt(*)</v>
      </c>
      <c r="B61" s="78" t="str">
        <f>Declaration!D78</f>
        <v>100%</v>
      </c>
      <c r="C61" s="135" t="str">
        <f t="shared" ca="1" si="3"/>
        <v>填写</v>
      </c>
      <c r="D61" s="317" t="str">
        <f>IF(H61=1,"Click here to answer question 5 for specified mineral","")</f>
        <v/>
      </c>
      <c r="E61" s="16" t="s">
        <v>18</v>
      </c>
      <c r="F61" s="83">
        <f>F50</f>
        <v>1</v>
      </c>
      <c r="G61" s="61">
        <f t="shared" si="14"/>
        <v>0</v>
      </c>
      <c r="H61" s="62">
        <f t="shared" si="15"/>
        <v>0</v>
      </c>
      <c r="I61" s="130" t="str">
        <f ca="1">OFFSET(L!$C$1,MATCH("Checker"&amp;"Comp",L!$A:$A,0)-1,SL,,)</f>
        <v>填写</v>
      </c>
      <c r="J61" s="15" t="str">
        <f ca="1">OFFSET(L!$C$1,MATCH("Checker"&amp;ADDRESS(ROW(),COLUMN(),4),L!$A:$A,0)-1,SL,,)</f>
        <v>在“申报”选项卡 D78 单元格中提供供应商的冶炼厂信息填写百分比</v>
      </c>
    </row>
    <row r="62" spans="1:10" ht="26.25">
      <c r="A62" s="79" t="str">
        <f>Declaration!B79</f>
        <v>Copper</v>
      </c>
      <c r="B62" s="78">
        <f>Declaration!D79</f>
        <v>0</v>
      </c>
      <c r="C62" s="135" t="str">
        <f t="shared" ca="1" si="3"/>
        <v>填写</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填写</v>
      </c>
      <c r="J62" s="15" t="str">
        <f ca="1">OFFSET(L!$C$1,MATCH("Checker"&amp;ADDRESS(ROW(),COLUMN(),4),L!$A:$A,0)-1,SL,,)</f>
        <v>在“申报”选项卡 D79 单元格中提供供应商的冶炼厂信息填写百分比</v>
      </c>
    </row>
    <row r="63" spans="1:10" ht="15">
      <c r="A63" s="79" t="str">
        <f>Declaration!B80</f>
        <v>Graphite</v>
      </c>
      <c r="B63" s="78">
        <f>Declaration!D80</f>
        <v>0</v>
      </c>
      <c r="C63" s="135" t="str">
        <f t="shared" ca="1" si="3"/>
        <v>填写</v>
      </c>
      <c r="D63" s="317" t="str">
        <f t="shared" si="25"/>
        <v/>
      </c>
      <c r="E63" s="16"/>
      <c r="F63" s="83">
        <f t="shared" si="26"/>
        <v>0</v>
      </c>
      <c r="G63" s="61">
        <f t="shared" si="27"/>
        <v>1</v>
      </c>
      <c r="H63" s="62">
        <f t="shared" si="28"/>
        <v>0</v>
      </c>
      <c r="I63" s="130" t="str">
        <f ca="1">OFFSET(L!$C$1,MATCH("Checker"&amp;"Comp",L!$A:$A,0)-1,SL,,)</f>
        <v>填写</v>
      </c>
      <c r="J63" s="15" t="str">
        <f ca="1">OFFSET(L!$C$1,MATCH("Checker"&amp;ADDRESS(ROW(),COLUMN(),4),L!$A:$A,0)-1,SL,,)</f>
        <v>在“申报”选项卡 D80 单元格中提供供应商的冶炼厂信息填写百分比</v>
      </c>
    </row>
    <row r="64" spans="1:10" ht="15">
      <c r="A64" s="79" t="str">
        <f>Declaration!B81</f>
        <v>Lithium</v>
      </c>
      <c r="B64" s="78">
        <f>Declaration!D81</f>
        <v>0</v>
      </c>
      <c r="C64" s="135" t="str">
        <f t="shared" ca="1" si="3"/>
        <v>填写</v>
      </c>
      <c r="D64" s="317" t="str">
        <f t="shared" si="25"/>
        <v/>
      </c>
      <c r="E64" s="16"/>
      <c r="F64" s="83">
        <f t="shared" si="26"/>
        <v>0</v>
      </c>
      <c r="G64" s="61">
        <f t="shared" si="27"/>
        <v>1</v>
      </c>
      <c r="H64" s="62">
        <f t="shared" si="28"/>
        <v>0</v>
      </c>
      <c r="I64" s="130" t="str">
        <f ca="1">OFFSET(L!$C$1,MATCH("Checker"&amp;"Comp",L!$A:$A,0)-1,SL,,)</f>
        <v>填写</v>
      </c>
      <c r="J64" s="15" t="str">
        <f ca="1">OFFSET(L!$C$1,MATCH("Checker"&amp;ADDRESS(ROW(),COLUMN(),4),L!$A:$A,0)-1,SL,,)</f>
        <v>在“申报”选项卡 D81 单元格中提供供应商的冶炼厂信息填写百分比</v>
      </c>
    </row>
    <row r="65" spans="1:10" ht="15">
      <c r="A65" s="79" t="str">
        <f>Declaration!B82</f>
        <v>Mica</v>
      </c>
      <c r="B65" s="78">
        <f>Declaration!D82</f>
        <v>0</v>
      </c>
      <c r="C65" s="135" t="str">
        <f t="shared" ca="1" si="3"/>
        <v>填写</v>
      </c>
      <c r="D65" s="317" t="str">
        <f t="shared" si="25"/>
        <v/>
      </c>
      <c r="E65" s="16"/>
      <c r="F65" s="83">
        <f t="shared" si="26"/>
        <v>0</v>
      </c>
      <c r="G65" s="61">
        <f t="shared" si="27"/>
        <v>1</v>
      </c>
      <c r="H65" s="62">
        <f t="shared" si="28"/>
        <v>0</v>
      </c>
      <c r="I65" s="130" t="str">
        <f ca="1">OFFSET(L!$C$1,MATCH("Checker"&amp;"Comp",L!$A:$A,0)-1,SL,,)</f>
        <v>填写</v>
      </c>
      <c r="J65" s="15" t="str">
        <f ca="1">OFFSET(L!$C$1,MATCH("Checker"&amp;ADDRESS(ROW(),COLUMN(),4),L!$A:$A,0)-1,SL,,)</f>
        <v>在“申报”选项卡 D82 单元格中提供供应商的冶炼厂信息填写百分比</v>
      </c>
    </row>
    <row r="66" spans="1:10" ht="15">
      <c r="A66" s="79" t="str">
        <f>Declaration!B83</f>
        <v>Nickel</v>
      </c>
      <c r="B66" s="78">
        <f>Declaration!D83</f>
        <v>0</v>
      </c>
      <c r="C66" s="135" t="str">
        <f t="shared" ca="1" si="3"/>
        <v>填写</v>
      </c>
      <c r="D66" s="317" t="str">
        <f t="shared" si="25"/>
        <v/>
      </c>
      <c r="E66" s="16"/>
      <c r="F66" s="83">
        <f t="shared" si="26"/>
        <v>0</v>
      </c>
      <c r="G66" s="61">
        <f t="shared" si="27"/>
        <v>1</v>
      </c>
      <c r="H66" s="62">
        <f t="shared" si="28"/>
        <v>0</v>
      </c>
      <c r="I66" s="130" t="str">
        <f ca="1">OFFSET(L!$C$1,MATCH("Checker"&amp;"Comp",L!$A:$A,0)-1,SL,,)</f>
        <v>填写</v>
      </c>
      <c r="J66" s="15" t="str">
        <f ca="1">OFFSET(L!$C$1,MATCH("Checker"&amp;ADDRESS(ROW(),COLUMN(),4),L!$A:$A,0)-1,SL,,)</f>
        <v>在“申报”选项卡 D83 单元格中提供供应商的冶炼厂信息填写百分比</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您是否识别出为贵公司的供应链供应指定矿产的所有冶炼厂或加工厂？(*)</v>
      </c>
      <c r="B71" s="81"/>
      <c r="C71" s="81"/>
      <c r="D71" s="85"/>
      <c r="E71" s="16" t="s">
        <v>13</v>
      </c>
      <c r="F71" s="82"/>
    </row>
    <row r="72" spans="1:10" ht="51.75">
      <c r="A72" s="79" t="str">
        <f>Declaration!B90</f>
        <v>Cobalt(*)</v>
      </c>
      <c r="B72" s="78" t="str">
        <f>Declaration!D90</f>
        <v>Yes</v>
      </c>
      <c r="C72" s="135" t="str">
        <f t="shared" ca="1" si="3"/>
        <v>填写</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79" t="str">
        <f>Declaration!B91</f>
        <v>Copper</v>
      </c>
      <c r="B73" s="78">
        <f>Declaration!D91</f>
        <v>0</v>
      </c>
      <c r="C73" s="135" t="str">
        <f t="shared" ref="C73:C81" ca="1" si="31">IF(H73=1,J73,I73)</f>
        <v>填写</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5">
      <c r="A74" s="79" t="str">
        <f>Declaration!B92</f>
        <v>Graphite</v>
      </c>
      <c r="B74" s="78">
        <f>Declaration!D92</f>
        <v>0</v>
      </c>
      <c r="C74" s="135" t="str">
        <f t="shared" ca="1" si="31"/>
        <v>填写</v>
      </c>
      <c r="D74" s="317" t="str">
        <f t="shared" si="32"/>
        <v/>
      </c>
      <c r="E74" s="16"/>
      <c r="F74" s="83">
        <f t="shared" si="33"/>
        <v>0</v>
      </c>
      <c r="G74" s="61">
        <f t="shared" si="34"/>
        <v>1</v>
      </c>
      <c r="H74" s="62">
        <f t="shared" si="35"/>
        <v>0</v>
      </c>
      <c r="I74" s="130"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5">
      <c r="A75" s="79" t="str">
        <f>Declaration!B93</f>
        <v>Lithium</v>
      </c>
      <c r="B75" s="78">
        <f>Declaration!D93</f>
        <v>0</v>
      </c>
      <c r="C75" s="135" t="str">
        <f t="shared" ca="1" si="31"/>
        <v>填写</v>
      </c>
      <c r="D75" s="317" t="str">
        <f t="shared" si="32"/>
        <v/>
      </c>
      <c r="E75" s="16"/>
      <c r="F75" s="83">
        <f t="shared" si="33"/>
        <v>0</v>
      </c>
      <c r="G75" s="61">
        <f t="shared" si="34"/>
        <v>1</v>
      </c>
      <c r="H75" s="62">
        <f t="shared" si="35"/>
        <v>0</v>
      </c>
      <c r="I75" s="130"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5">
      <c r="A76" s="79" t="str">
        <f>Declaration!B94</f>
        <v>Mica</v>
      </c>
      <c r="B76" s="78">
        <f>Declaration!D94</f>
        <v>0</v>
      </c>
      <c r="C76" s="135" t="str">
        <f t="shared" ca="1" si="31"/>
        <v>填写</v>
      </c>
      <c r="D76" s="317" t="str">
        <f t="shared" si="32"/>
        <v/>
      </c>
      <c r="E76" s="16"/>
      <c r="F76" s="83">
        <f t="shared" si="33"/>
        <v>0</v>
      </c>
      <c r="G76" s="61">
        <f t="shared" si="34"/>
        <v>1</v>
      </c>
      <c r="H76" s="62">
        <f t="shared" si="35"/>
        <v>0</v>
      </c>
      <c r="I76" s="130"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5">
      <c r="A77" s="79" t="str">
        <f>Declaration!B95</f>
        <v>Nickel</v>
      </c>
      <c r="B77" s="78">
        <f>Declaration!D95</f>
        <v>0</v>
      </c>
      <c r="C77" s="135" t="str">
        <f t="shared" ca="1" si="31"/>
        <v>填写</v>
      </c>
      <c r="D77" s="317" t="str">
        <f t="shared" si="32"/>
        <v/>
      </c>
      <c r="E77" s="16"/>
      <c r="F77" s="83">
        <f t="shared" si="33"/>
        <v>0</v>
      </c>
      <c r="G77" s="61">
        <f t="shared" si="34"/>
        <v>1</v>
      </c>
      <c r="H77" s="62">
        <f t="shared" si="35"/>
        <v>0</v>
      </c>
      <c r="I77" s="130"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贵公司收到的所有适用冶炼厂或加工厂信息是否已在此申报中报告？(*)</v>
      </c>
      <c r="B82" s="81"/>
      <c r="C82" s="81"/>
      <c r="D82" s="85"/>
      <c r="E82" s="16" t="s">
        <v>16</v>
      </c>
      <c r="F82" s="82"/>
    </row>
    <row r="83" spans="1:10" ht="41.45" customHeight="1">
      <c r="A83" s="79" t="str">
        <f>Declaration!B102</f>
        <v>Cobalt(*)</v>
      </c>
      <c r="B83" s="78" t="str">
        <f>Declaration!D102</f>
        <v>Yes</v>
      </c>
      <c r="C83" s="135" t="str">
        <f t="shared" ref="C83:C92" ca="1" si="36">IF(H83=1,J83,I83)</f>
        <v>填写</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填写</v>
      </c>
      <c r="J83" s="15" t="str">
        <f ca="1">OFFSET(L!$C$1,MATCH("Checker"&amp;ADDRESS(ROW(),COLUMN(),4),L!$A:$A,0)-1,SL,,)</f>
        <v>在“申报”选项卡 D102 单元格中申报是否已提供所有适用指定矿产冶炼厂信息</v>
      </c>
    </row>
    <row r="84" spans="1:10" ht="41.45" customHeight="1">
      <c r="A84" s="79" t="str">
        <f>Declaration!B103</f>
        <v>Copper</v>
      </c>
      <c r="B84" s="78">
        <f>Declaration!D103</f>
        <v>0</v>
      </c>
      <c r="C84" s="135" t="str">
        <f t="shared" ca="1" si="36"/>
        <v>填写</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填写</v>
      </c>
      <c r="J84" s="15" t="str">
        <f ca="1">OFFSET(L!$C$1,MATCH("Checker"&amp;ADDRESS(ROW(),COLUMN(),4),L!$A:$A,0)-1,SL,,)</f>
        <v>在“申报”选项卡 D103 单元格中申报是否已提供所有适用指定矿产冶炼厂信息</v>
      </c>
    </row>
    <row r="85" spans="1:10" ht="41.45" customHeight="1">
      <c r="A85" s="79" t="str">
        <f>Declaration!B104</f>
        <v>Graphite</v>
      </c>
      <c r="B85" s="78">
        <f>Declaration!D104</f>
        <v>0</v>
      </c>
      <c r="C85" s="135" t="str">
        <f t="shared" ca="1" si="36"/>
        <v>填写</v>
      </c>
      <c r="D85" s="317" t="str">
        <f t="shared" si="39"/>
        <v/>
      </c>
      <c r="E85" s="16"/>
      <c r="F85" s="83">
        <f t="shared" si="40"/>
        <v>0</v>
      </c>
      <c r="G85" s="61">
        <f t="shared" si="41"/>
        <v>1</v>
      </c>
      <c r="H85" s="62">
        <f t="shared" si="42"/>
        <v>0</v>
      </c>
      <c r="I85" s="130" t="str">
        <f ca="1">OFFSET(L!$C$1,MATCH("Checker"&amp;"Comp",L!$A:$A,0)-1,SL,,)</f>
        <v>填写</v>
      </c>
      <c r="J85" s="15" t="str">
        <f ca="1">OFFSET(L!$C$1,MATCH("Checker"&amp;ADDRESS(ROW(),COLUMN(),4),L!$A:$A,0)-1,SL,,)</f>
        <v>在“申报”选项卡 D104 单元格中申报是否已提供所有适用指定矿产冶炼厂信息</v>
      </c>
    </row>
    <row r="86" spans="1:10" ht="41.45" customHeight="1">
      <c r="A86" s="79" t="str">
        <f>Declaration!B105</f>
        <v>Lithium</v>
      </c>
      <c r="B86" s="78">
        <f>Declaration!D105</f>
        <v>0</v>
      </c>
      <c r="C86" s="135" t="str">
        <f t="shared" ca="1" si="36"/>
        <v>填写</v>
      </c>
      <c r="D86" s="317" t="str">
        <f t="shared" si="39"/>
        <v/>
      </c>
      <c r="E86" s="16"/>
      <c r="F86" s="83">
        <f t="shared" si="40"/>
        <v>0</v>
      </c>
      <c r="G86" s="61">
        <f t="shared" si="41"/>
        <v>1</v>
      </c>
      <c r="H86" s="62">
        <f t="shared" si="42"/>
        <v>0</v>
      </c>
      <c r="I86" s="130" t="str">
        <f ca="1">OFFSET(L!$C$1,MATCH("Checker"&amp;"Comp",L!$A:$A,0)-1,SL,,)</f>
        <v>填写</v>
      </c>
      <c r="J86" s="15" t="str">
        <f ca="1">OFFSET(L!$C$1,MATCH("Checker"&amp;ADDRESS(ROW(),COLUMN(),4),L!$A:$A,0)-1,SL,,)</f>
        <v>在“申报”选项卡 D105 单元格中申报是否已提供所有适用指定矿产冶炼厂信息</v>
      </c>
    </row>
    <row r="87" spans="1:10" ht="41.45" customHeight="1">
      <c r="A87" s="79" t="str">
        <f>Declaration!B106</f>
        <v>Mica</v>
      </c>
      <c r="B87" s="78">
        <f>Declaration!D106</f>
        <v>0</v>
      </c>
      <c r="C87" s="135" t="str">
        <f t="shared" ca="1" si="36"/>
        <v>填写</v>
      </c>
      <c r="D87" s="317" t="str">
        <f t="shared" si="39"/>
        <v/>
      </c>
      <c r="E87" s="16"/>
      <c r="F87" s="83">
        <f t="shared" si="40"/>
        <v>0</v>
      </c>
      <c r="G87" s="61">
        <f t="shared" si="41"/>
        <v>1</v>
      </c>
      <c r="H87" s="62">
        <f t="shared" si="42"/>
        <v>0</v>
      </c>
      <c r="I87" s="130" t="str">
        <f ca="1">OFFSET(L!$C$1,MATCH("Checker"&amp;"Comp",L!$A:$A,0)-1,SL,,)</f>
        <v>填写</v>
      </c>
      <c r="J87" s="15" t="str">
        <f ca="1">OFFSET(L!$C$1,MATCH("Checker"&amp;ADDRESS(ROW(),COLUMN(),4),L!$A:$A,0)-1,SL,,)</f>
        <v>在“申报”选项卡 D106 单元格中申报是否已提供所有适用指定矿产冶炼厂信息</v>
      </c>
    </row>
    <row r="88" spans="1:10" ht="41.45" customHeight="1">
      <c r="A88" s="79" t="str">
        <f>Declaration!B107</f>
        <v>Nickel</v>
      </c>
      <c r="B88" s="78">
        <f>Declaration!D107</f>
        <v>0</v>
      </c>
      <c r="C88" s="135" t="str">
        <f t="shared" ca="1" si="36"/>
        <v>填写</v>
      </c>
      <c r="D88" s="317" t="str">
        <f t="shared" si="39"/>
        <v/>
      </c>
      <c r="E88" s="16"/>
      <c r="F88" s="83">
        <f t="shared" si="40"/>
        <v>0</v>
      </c>
      <c r="G88" s="61">
        <f t="shared" si="41"/>
        <v>1</v>
      </c>
      <c r="H88" s="62">
        <f t="shared" si="42"/>
        <v>0</v>
      </c>
      <c r="I88" s="130" t="str">
        <f ca="1">OFFSET(L!$C$1,MATCH("Checker"&amp;"Comp",L!$A:$A,0)-1,SL,,)</f>
        <v>填写</v>
      </c>
      <c r="J88" s="15" t="str">
        <f ca="1">OFFSET(L!$C$1,MATCH("Checker"&amp;ADDRESS(ROW(),COLUMN(),4),L!$A:$A,0)-1,SL,,)</f>
        <v>在“申报”选项卡 D107 单元格中申报是否已提供所有适用指定矿产冶炼厂信息</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问题</v>
      </c>
      <c r="B93" s="81"/>
      <c r="C93" s="81"/>
      <c r="D93" s="85"/>
      <c r="E93" s="16" t="s">
        <v>18</v>
      </c>
      <c r="F93" s="82"/>
      <c r="G93" s="82"/>
      <c r="H93" s="82"/>
    </row>
    <row r="94" spans="1:10" ht="39">
      <c r="A94" s="78" t="str">
        <f ca="1">Declaration!B115</f>
        <v>A. 贵公司是否制定了可公开查阅的矿产采购政策？(*)</v>
      </c>
      <c r="B94" s="78" t="str">
        <f>Declaration!D115</f>
        <v>Yes</v>
      </c>
      <c r="C94" s="135" t="str">
        <f ca="1">IF(H94=1,J94,I94)</f>
        <v>填写</v>
      </c>
      <c r="D94" s="318" t="str">
        <f>IF(H94=1,"Click here to answer question (A)","")</f>
        <v/>
      </c>
      <c r="E94" s="16" t="s">
        <v>15</v>
      </c>
      <c r="F94" s="83">
        <f>IF(SUM(F$39:F$48)=0,0,1)</f>
        <v>1</v>
      </c>
      <c r="G94" s="61">
        <f t="shared" si="14"/>
        <v>0</v>
      </c>
      <c r="H94" s="62">
        <f t="shared" si="15"/>
        <v>0</v>
      </c>
      <c r="I94" s="130" t="str">
        <f ca="1">OFFSET(L!$C$1,MATCH("Checker"&amp;"Comp",L!$A:$A,0)-1,SL,,)</f>
        <v>填写</v>
      </c>
      <c r="J94" s="15" t="str">
        <f ca="1">OFFSET(L!$C$1,MATCH("Checker"&amp;ADDRESS(ROW(),COLUMN(),4),L!$A:$A,0)-1,SL,,)</f>
        <v>在“申报”选项卡 D115 单元格中回答贵公司是否有负责任矿物采购政策</v>
      </c>
    </row>
    <row r="95" spans="1:10" ht="39">
      <c r="A95" s="78" t="str">
        <f ca="1">Declaration!B117</f>
        <v>B. 贵公司的负责任矿产采购政策是否公开发布于贵公司网页上？（备注 - 如果是，请在注释字段中注明 URL。）(*)</v>
      </c>
      <c r="B95" s="78" t="str">
        <f>Declaration!D117</f>
        <v>Yes</v>
      </c>
      <c r="C95" s="135" t="str">
        <f ca="1">IF(H95=1,J95,I95)</f>
        <v>填写</v>
      </c>
      <c r="D95" s="319" t="str">
        <f>IF(H95=1,"Click here to answer question (B)","")</f>
        <v/>
      </c>
      <c r="E95" s="16" t="s">
        <v>15</v>
      </c>
      <c r="F95" s="83">
        <f t="shared" ref="F95:F111" si="43">F$94</f>
        <v>1</v>
      </c>
      <c r="G95" s="61">
        <f t="shared" si="14"/>
        <v>0</v>
      </c>
      <c r="H95" s="62">
        <f t="shared" si="15"/>
        <v>0</v>
      </c>
      <c r="I95" s="130"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5" customHeight="1">
      <c r="A96" s="78" t="s">
        <v>53</v>
      </c>
      <c r="B96" s="78" t="str">
        <f>Declaration!G117</f>
        <v>https://www.skhynixsystemic.cn/company/human-rightslabor</v>
      </c>
      <c r="C96" s="78" t="str">
        <f ca="1">IF(H96=1,J96,I96)</f>
        <v>填写</v>
      </c>
      <c r="D96" s="320" t="str">
        <f>IF(H96=1,"Click here to answer question (C)","")</f>
        <v/>
      </c>
      <c r="E96" s="16" t="s">
        <v>15</v>
      </c>
      <c r="F96" s="83">
        <f>IF(AND(F95=1,B95="Yes"),1,0)</f>
        <v>1</v>
      </c>
      <c r="G96" s="61">
        <f>IF(LEN(B96)&gt;1,0,1)</f>
        <v>0</v>
      </c>
      <c r="H96" s="62">
        <f>F96*G96</f>
        <v>0</v>
      </c>
      <c r="I96" s="130" t="str">
        <f ca="1">OFFSET(L!$C$1,MATCH("Checker"&amp;"Comp",L!$A:$A,0)-1,SL,,)</f>
        <v>填写</v>
      </c>
      <c r="J96" s="15" t="str">
        <f ca="1">OFFSET(L!$C$1,MATCH("Checker"&amp;ADDRESS(ROW(),COLUMN(),4),L!$A:$A,0)-1,SL,,)</f>
        <v>如果您对问题 B 回答“是”，则在“申报”工作表的 G117 单元格中输入 URL。URL 的格式应为 "www.companyname.com"</v>
      </c>
    </row>
    <row r="97" spans="1:10" ht="39">
      <c r="A97" s="78" t="str">
        <f ca="1">Declaration!B119</f>
        <v>C. 贵公司是否要求贵公司的直接供应商从尽职调查实践经独立第三方审计计划验证过的冶炼厂采购指定矿产？(*)</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填写</v>
      </c>
      <c r="D98" s="319" t="str">
        <f>IF(H98=1,"Click here to answer question (C)","")</f>
        <v/>
      </c>
      <c r="E98" s="16"/>
      <c r="F98" s="83">
        <f>F39</f>
        <v>1</v>
      </c>
      <c r="G98" s="61">
        <f t="shared" si="14"/>
        <v>0</v>
      </c>
      <c r="H98" s="62">
        <f t="shared" si="15"/>
        <v>0</v>
      </c>
      <c r="I98" s="130"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8" t="str">
        <f>Declaration!B121</f>
        <v>Copper</v>
      </c>
      <c r="B99" s="78">
        <f>Declaration!D121</f>
        <v>0</v>
      </c>
      <c r="C99" s="135" t="str">
        <f t="shared" ca="1" si="44"/>
        <v>填写</v>
      </c>
      <c r="D99" s="319" t="str">
        <f>IF(H99=1,"Click here to answer question (C)","")</f>
        <v/>
      </c>
      <c r="E99" s="16"/>
      <c r="F99" s="83">
        <f t="shared" ref="F99:F103" si="45">F40</f>
        <v>0</v>
      </c>
      <c r="G99" s="61">
        <f t="shared" si="14"/>
        <v>1</v>
      </c>
      <c r="H99" s="62">
        <f t="shared" si="15"/>
        <v>0</v>
      </c>
      <c r="I99" s="130"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8" t="str">
        <f>Declaration!B122</f>
        <v>Graphite</v>
      </c>
      <c r="B100" s="78">
        <f>Declaration!D122</f>
        <v>0</v>
      </c>
      <c r="C100" s="135" t="str">
        <f t="shared" ca="1" si="44"/>
        <v>填写</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8" t="str">
        <f>Declaration!B123</f>
        <v>Lithium</v>
      </c>
      <c r="B101" s="78">
        <f>Declaration!D123</f>
        <v>0</v>
      </c>
      <c r="C101" s="135" t="str">
        <f t="shared" ca="1" si="44"/>
        <v>填写</v>
      </c>
      <c r="D101" s="319" t="str">
        <f t="shared" si="46"/>
        <v/>
      </c>
      <c r="E101" s="16"/>
      <c r="F101" s="83">
        <f t="shared" si="45"/>
        <v>0</v>
      </c>
      <c r="G101" s="61">
        <f t="shared" si="47"/>
        <v>1</v>
      </c>
      <c r="H101" s="62">
        <f t="shared" si="48"/>
        <v>0</v>
      </c>
      <c r="I101" s="130"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8" t="str">
        <f>Declaration!B124</f>
        <v>Mica</v>
      </c>
      <c r="B102" s="78">
        <f>Declaration!D124</f>
        <v>0</v>
      </c>
      <c r="C102" s="135" t="str">
        <f t="shared" ca="1" si="44"/>
        <v>填写</v>
      </c>
      <c r="D102" s="319" t="str">
        <f t="shared" si="46"/>
        <v/>
      </c>
      <c r="E102" s="16"/>
      <c r="F102" s="83">
        <f t="shared" si="45"/>
        <v>0</v>
      </c>
      <c r="G102" s="61">
        <f t="shared" si="47"/>
        <v>1</v>
      </c>
      <c r="H102" s="62">
        <f t="shared" si="48"/>
        <v>0</v>
      </c>
      <c r="I102" s="130"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8" t="str">
        <f>Declaration!B125</f>
        <v>Nickel</v>
      </c>
      <c r="B103" s="78">
        <f>Declaration!D125</f>
        <v>0</v>
      </c>
      <c r="C103" s="135" t="str">
        <f t="shared" ca="1" si="44"/>
        <v>填写</v>
      </c>
      <c r="D103" s="319" t="str">
        <f t="shared" si="46"/>
        <v/>
      </c>
      <c r="E103" s="16"/>
      <c r="F103" s="83">
        <f t="shared" si="45"/>
        <v>0</v>
      </c>
      <c r="G103" s="61">
        <f t="shared" si="47"/>
        <v>1</v>
      </c>
      <c r="H103" s="62">
        <f t="shared" si="48"/>
        <v>0</v>
      </c>
      <c r="I103" s="130"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贵公司是否已实施负责任矿产采购的尽职调查措施？(*)</v>
      </c>
      <c r="B108" s="78" t="str">
        <f>Declaration!D131</f>
        <v>Yes</v>
      </c>
      <c r="C108" s="135" t="str">
        <f t="shared" ca="1" si="44"/>
        <v>填写</v>
      </c>
      <c r="D108" s="319" t="str">
        <f>IF(H108=1,"Click here to answer question (D)","")</f>
        <v/>
      </c>
      <c r="E108" s="16" t="s">
        <v>15</v>
      </c>
      <c r="F108" s="83">
        <f t="shared" si="43"/>
        <v>1</v>
      </c>
      <c r="G108" s="61">
        <f t="shared" si="14"/>
        <v>0</v>
      </c>
      <c r="H108" s="62">
        <f t="shared" si="15"/>
        <v>0</v>
      </c>
      <c r="I108" s="130"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8" t="str">
        <f ca="1">Declaration!B133</f>
        <v>E. 贵公司是否针对相关供应商进行指定矿产供应链调查？(*)</v>
      </c>
      <c r="B109" s="78" t="str">
        <f>Declaration!D133</f>
        <v>Yes, in conformance with IPC1755 (e.g. EMRT)</v>
      </c>
      <c r="C109" s="135" t="str">
        <f t="shared" ca="1" si="44"/>
        <v>填写</v>
      </c>
      <c r="D109" s="319" t="str">
        <f>IF(H109=1,"Click here to answer question (E)","")</f>
        <v/>
      </c>
      <c r="E109" s="16" t="s">
        <v>15</v>
      </c>
      <c r="F109" s="83">
        <f t="shared" si="43"/>
        <v>1</v>
      </c>
      <c r="G109" s="61">
        <f>IF(B109=0,1,0)</f>
        <v>0</v>
      </c>
      <c r="H109" s="62">
        <f t="shared" si="15"/>
        <v>0</v>
      </c>
      <c r="I109" s="130" t="str">
        <f ca="1">OFFSET(L!$C$1,MATCH("Checker"&amp;"Comp",L!$A:$A,0)-1,SL,,)</f>
        <v>填写</v>
      </c>
      <c r="J109" s="15" t="str">
        <f ca="1">OFFSET(L!$C$1,MATCH("Checker"&amp;ADDRESS(ROW(),COLUMN(),4),L!$A:$A,0)-1,SL,,)</f>
        <v>在“申报”选项卡 D133 单元格中回答贵公司是否实施指定矿产供应链调查</v>
      </c>
    </row>
    <row r="110" spans="1:10" ht="39">
      <c r="A110" s="78" t="str">
        <f ca="1">Declaration!B135</f>
        <v>F. 贵公司是否会根据预期审核从供应商处收到的尽职调查信息？(*)</v>
      </c>
      <c r="B110" s="78" t="str">
        <f>Declaration!D135</f>
        <v>Yes</v>
      </c>
      <c r="C110" s="135" t="str">
        <f t="shared" ca="1" si="44"/>
        <v>填写</v>
      </c>
      <c r="D110" s="319" t="str">
        <f>IF(H110=1,"Click here to answer question (F)","")</f>
        <v/>
      </c>
      <c r="E110" s="16" t="s">
        <v>15</v>
      </c>
      <c r="F110" s="83">
        <f t="shared" si="43"/>
        <v>1</v>
      </c>
      <c r="G110" s="61">
        <f>IF(B110=0,1,0)</f>
        <v>0</v>
      </c>
      <c r="H110" s="62">
        <f t="shared" si="15"/>
        <v>0</v>
      </c>
      <c r="I110" s="130" t="str">
        <f ca="1">OFFSET(L!$C$1,MATCH("Checker"&amp;"Comp",L!$A:$A,0)-1,SL,,)</f>
        <v>填写</v>
      </c>
      <c r="J110" s="15" t="str">
        <f ca="1">OFFSET(L!$C$1,MATCH("Checker"&amp;ADDRESS(ROW(),COLUMN(),4),L!$A:$A,0)-1,SL,,)</f>
        <v>在“申报”选项卡 D135 单元格中回答贵公司的验证流程是否包括纠正措施管理</v>
      </c>
    </row>
    <row r="111" spans="1:10" ht="39">
      <c r="A111" s="78" t="str">
        <f ca="1">Declaration!B137</f>
        <v>G. 贵公司的审核流程是否包括纠错行动管理？ 
(*)</v>
      </c>
      <c r="B111" s="78" t="str">
        <f>Declaration!D137</f>
        <v>Yes</v>
      </c>
      <c r="C111" s="135" t="str">
        <f t="shared" ca="1" si="44"/>
        <v>填写</v>
      </c>
      <c r="D111" s="319" t="str">
        <f>IF(H111=1,"Click here to answer question (G)","")</f>
        <v/>
      </c>
      <c r="E111" s="16" t="s">
        <v>15</v>
      </c>
      <c r="F111" s="83">
        <f t="shared" si="43"/>
        <v>1</v>
      </c>
      <c r="G111" s="61">
        <f t="shared" si="14"/>
        <v>0</v>
      </c>
      <c r="H111" s="62">
        <f t="shared" si="15"/>
        <v>0</v>
      </c>
      <c r="I111" s="130" t="str">
        <f ca="1">OFFSET(L!$C$1,MATCH("Checker"&amp;"Comp",L!$A:$A,0)-1,SL,,)</f>
        <v>填写</v>
      </c>
      <c r="J111" s="15" t="str">
        <f ca="1">OFFSET(L!$C$1,MATCH("Checker"&amp;ADDRESS(ROW(),COLUMN(),4),L!$A:$A,0)-1,SL,,)</f>
        <v>在“申报”选项卡 D137 单元格中回答贵公司是否必须遵守 SEC 披露要求</v>
      </c>
    </row>
    <row r="112" spans="1:10" ht="39">
      <c r="A112" s="79" t="s">
        <v>54</v>
      </c>
      <c r="B112" s="78" t="str">
        <f>IF(G112=1,"No products or item numbers listed","One or more product / item numbers have been provided")</f>
        <v>One or more product / item numbers have been provided</v>
      </c>
      <c r="C112" s="78" t="str">
        <f t="shared" ca="1" si="44"/>
        <v>填写</v>
      </c>
      <c r="D112" s="374" t="str">
        <f>IF(H112=1,"Click here to enter detail on Product List tab","")</f>
        <v/>
      </c>
      <c r="E112" s="16" t="s">
        <v>15</v>
      </c>
      <c r="F112" s="83">
        <f>IF(B5=Declaration!Q9,1,0)</f>
        <v>1</v>
      </c>
      <c r="G112" s="61">
        <f>IF('Product List'!B6="",1,0)</f>
        <v>0</v>
      </c>
      <c r="H112" s="62">
        <f>F112*G112</f>
        <v>0</v>
      </c>
      <c r="I112" s="130"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填写</v>
      </c>
      <c r="D114" s="373"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填写</v>
      </c>
      <c r="J114" s="15" t="str">
        <f ca="1">OFFSET(L!$C$1,MATCH("Checker"&amp;ADDRESS(ROW(),COLUMN(),4),L!$A:$A,0)-1,SL,,)</f>
        <v>在“冶炼厂目录”选项卡中，提供向供应链提供材料供此矿产的冶炼厂列表</v>
      </c>
      <c r="K114" s="133">
        <f>IF(H28&gt;0,1,0)</f>
        <v>0</v>
      </c>
    </row>
    <row r="115" spans="1:12" ht="41.45" customHeight="1">
      <c r="A115" s="134" t="str">
        <f>Declaration!AA13</f>
        <v>Copper</v>
      </c>
      <c r="B115" s="78"/>
      <c r="C115" s="135" t="str">
        <f t="shared" ca="1" si="49"/>
        <v>填写</v>
      </c>
      <c r="D115" s="373"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填写</v>
      </c>
      <c r="J115" s="15" t="str">
        <f ca="1">OFFSET(L!$C$1,MATCH("Checker"&amp;ADDRESS(ROW(),COLUMN(),4),L!$A:$A,0)-1,SL,,)</f>
        <v>在“冶炼厂目录”选项卡中，提供向供应链提供材料供此矿产的冶炼厂列表</v>
      </c>
      <c r="K115" s="133">
        <f t="shared" ref="K115:K119" si="50">IF(H29&gt;0,1,0)</f>
        <v>0</v>
      </c>
    </row>
    <row r="116" spans="1:12" ht="41.45" customHeight="1">
      <c r="A116" s="134" t="str">
        <f>Declaration!AA14</f>
        <v>Graphite</v>
      </c>
      <c r="B116" s="78"/>
      <c r="C116" s="135" t="str">
        <f t="shared" ca="1" si="49"/>
        <v>填写</v>
      </c>
      <c r="D116" s="373"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填写</v>
      </c>
      <c r="J116" s="15" t="str">
        <f ca="1">OFFSET(L!$C$1,MATCH("Checker"&amp;ADDRESS(ROW(),COLUMN(),4),L!$A:$A,0)-1,SL,,)</f>
        <v>在“冶炼厂目录”选项卡中，提供向供应链提供材料供此矿产的冶炼厂列表</v>
      </c>
      <c r="K116" s="133">
        <f t="shared" si="50"/>
        <v>0</v>
      </c>
    </row>
    <row r="117" spans="1:12" ht="41.45" customHeight="1">
      <c r="A117" s="134" t="str">
        <f>Declaration!AA15</f>
        <v>Lithium</v>
      </c>
      <c r="B117" s="78"/>
      <c r="C117" s="135" t="str">
        <f t="shared" ca="1" si="49"/>
        <v>填写</v>
      </c>
      <c r="D117" s="373" t="str">
        <f t="shared" si="51"/>
        <v/>
      </c>
      <c r="E117" s="16"/>
      <c r="F117" s="83">
        <f t="shared" si="52"/>
        <v>0</v>
      </c>
      <c r="G117" s="61">
        <f>IF(AND(COUNTIF(SmelterIdetifiedForMetal,A117)&gt;0,COUNTIF('Smelter List'!AB$5:AB$2504,A117)&gt;0),0,1)</f>
        <v>1</v>
      </c>
      <c r="H117" s="62">
        <f t="shared" si="53"/>
        <v>0</v>
      </c>
      <c r="I117" s="130" t="str">
        <f ca="1">OFFSET(L!$C$1,MATCH("Checker"&amp;"Comp",L!$A:$A,0)-1,SL,,)</f>
        <v>填写</v>
      </c>
      <c r="J117" s="15" t="str">
        <f ca="1">OFFSET(L!$C$1,MATCH("Checker"&amp;ADDRESS(ROW(),COLUMN(),4),L!$A:$A,0)-1,SL,,)</f>
        <v>在“冶炼厂目录”选项卡中，提供向供应链提供材料供此矿产的冶炼厂列表</v>
      </c>
      <c r="K117" s="133">
        <f t="shared" si="50"/>
        <v>0</v>
      </c>
    </row>
    <row r="118" spans="1:12" ht="41.45" customHeight="1">
      <c r="A118" s="134" t="str">
        <f>Declaration!AA16</f>
        <v>Mica</v>
      </c>
      <c r="B118" s="78"/>
      <c r="C118" s="135" t="str">
        <f t="shared" ca="1" si="49"/>
        <v>填写</v>
      </c>
      <c r="D118" s="373" t="str">
        <f t="shared" si="51"/>
        <v/>
      </c>
      <c r="E118" s="16"/>
      <c r="F118" s="83">
        <f t="shared" si="52"/>
        <v>0</v>
      </c>
      <c r="G118" s="61">
        <f>IF(AND(COUNTIF(SmelterIdetifiedForMetal,A118)&gt;0,COUNTIF('Smelter List'!AB$5:AB$2504,A118)&gt;0),0,1)</f>
        <v>1</v>
      </c>
      <c r="H118" s="62">
        <f t="shared" si="53"/>
        <v>0</v>
      </c>
      <c r="I118" s="130" t="str">
        <f ca="1">OFFSET(L!$C$1,MATCH("Checker"&amp;"Comp",L!$A:$A,0)-1,SL,,)</f>
        <v>填写</v>
      </c>
      <c r="J118" s="15" t="str">
        <f ca="1">OFFSET(L!$C$1,MATCH("Checker"&amp;ADDRESS(ROW(),COLUMN(),4),L!$A:$A,0)-1,SL,,)</f>
        <v>在“冶炼厂目录”选项卡中，提供向供应链提供材料供此矿产的冶炼厂列表</v>
      </c>
      <c r="K118" s="133">
        <f t="shared" si="50"/>
        <v>0</v>
      </c>
    </row>
    <row r="119" spans="1:12" ht="41.45" customHeight="1">
      <c r="A119" s="134" t="str">
        <f>Declaration!AA17</f>
        <v>Nickel</v>
      </c>
      <c r="B119" s="78"/>
      <c r="C119" s="135" t="str">
        <f t="shared" ca="1" si="49"/>
        <v>填写</v>
      </c>
      <c r="D119" s="373" t="str">
        <f t="shared" si="51"/>
        <v/>
      </c>
      <c r="E119" s="16"/>
      <c r="F119" s="83">
        <f t="shared" si="52"/>
        <v>0</v>
      </c>
      <c r="G119" s="61">
        <f>IF(AND(COUNTIF(SmelterIdetifiedForMetal,A119)&gt;0,COUNTIF('Smelter List'!AB$5:AB$2504,A119)&gt;0),0,1)</f>
        <v>1</v>
      </c>
      <c r="H119" s="62">
        <f t="shared" si="53"/>
        <v>0</v>
      </c>
      <c r="I119" s="130" t="str">
        <f ca="1">OFFSET(L!$C$1,MATCH("Checker"&amp;"Comp",L!$A:$A,0)-1,SL,,)</f>
        <v>填写</v>
      </c>
      <c r="J119" s="15" t="str">
        <f ca="1">OFFSET(L!$C$1,MATCH("Checker"&amp;ADDRESS(ROW(),COLUMN(),4),L!$A:$A,0)-1,SL,,)</f>
        <v>在“冶炼厂目录”选项卡中，提供向供应链提供材料供此矿产的冶炼厂列表</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填写</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3" type="noConversion"/>
  <conditionalFormatting sqref="A4:A129 C4:C129">
    <cfRule type="expression" dxfId="23" priority="1" stopIfTrue="1">
      <formula>$F4=0</formula>
    </cfRule>
    <cfRule type="expression" dxfId="22" priority="419" stopIfTrue="1">
      <formula>$H4=0</formula>
    </cfRule>
    <cfRule type="expression" dxfId="21"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abSelected="1" topLeftCell="H2" zoomScaleNormal="100" workbookViewId="0">
      <selection activeCell="M6" sqref="M6"/>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64" t="str">
        <f ca="1">OFFSET(L!$C$1,MATCH("Mine List"&amp;ADDRESS(ROW(),COLUMN(),4),L!$A:$A,0)-1,SL,,)</f>
        <v>首先：</v>
      </c>
      <c r="C2" s="464" t="s">
        <v>18593</v>
      </c>
      <c r="D2" s="464" t="s">
        <v>18593</v>
      </c>
      <c r="E2" s="324"/>
      <c r="F2" s="324"/>
      <c r="G2" s="325"/>
      <c r="H2" s="465"/>
      <c r="I2" s="466"/>
      <c r="J2" s="466"/>
      <c r="K2" s="466"/>
      <c r="L2" s="466"/>
      <c r="M2" s="466"/>
      <c r="N2" s="326"/>
      <c r="O2" s="326"/>
    </row>
    <row r="3" spans="1:19" s="322" customFormat="1" ht="93.95" customHeight="1" thickBot="1">
      <c r="A3" s="358"/>
      <c r="B3" s="467"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67" t="s">
        <v>18593</v>
      </c>
      <c r="D3" s="467" t="s">
        <v>18593</v>
      </c>
      <c r="E3" s="468" t="str">
        <f ca="1">OFFSET(L!$C$1,MATCH("General"&amp;"Cpy",L!$A:$A,0)-1,SL,,)</f>
        <v>© 2026 负责任矿物计划。保留所有权利。</v>
      </c>
      <c r="F3" s="468"/>
      <c r="G3" s="469"/>
      <c r="H3" s="327"/>
      <c r="I3" s="328"/>
      <c r="K3" s="329"/>
      <c r="L3" s="329"/>
      <c r="M3" s="330" t="s">
        <v>19553</v>
      </c>
      <c r="N3" s="331"/>
      <c r="O3" s="331"/>
    </row>
    <row r="4" spans="1:19" s="333" customFormat="1" ht="93" customHeight="1" thickBot="1">
      <c r="A4" s="360" t="str">
        <f ca="1">OFFSET(L!$C$1,MATCH("Mine List"&amp;ADDRESS(ROW(),COLUMN(),4),L!$A:$A,0)-1,SL,,)</f>
        <v>金属</v>
      </c>
      <c r="B4" s="361" t="str">
        <f ca="1">OFFSET(L!$C$1,MATCH("Mine List"&amp;ADDRESS(ROW(),COLUMN(),4),L!$A:$A,0)-1,SL,,)</f>
        <v>从该矿厂采购的冶炼厂的名称</v>
      </c>
      <c r="C4" s="361" t="str">
        <f ca="1">OFFSET(L!$C$1,MATCH("Mine List"&amp;ADDRESS(ROW(),COLUMN(),4),L!$A:$A,0)-1,SL,,)</f>
        <v>矿厂(矿场)名称</v>
      </c>
      <c r="D4" s="361" t="str">
        <f ca="1">OFFSET(L!$C$1,MATCH("Mine List"&amp;ADDRESS(ROW(),COLUMN(),4),L!$A:$A,0)-1,SL,,)</f>
        <v>矿厂识别（例如《CID》）</v>
      </c>
      <c r="E4" s="361" t="str">
        <f ca="1">OFFSET(L!$C$1,MATCH("Mine List"&amp;ADDRESS(ROW(),COLUMN(),4),L!$A:$A,0)-1,SL,,)</f>
        <v>冶炼厂出处识别号</v>
      </c>
      <c r="F4" s="361" t="str">
        <f ca="1">OFFSET(L!$C$1,MATCH("Mine List"&amp;ADDRESS(ROW(),COLUMN(),4),L!$A:$A,0)-1,SL,,)</f>
        <v>矿厂所在国家或地区</v>
      </c>
      <c r="G4" s="361" t="str">
        <f ca="1">OFFSET(L!$C$1,MATCH("Mine List"&amp;ADDRESS(ROW(),COLUMN(),4),L!$A:$A,0)-1,SL,,)</f>
        <v>矿厂所在街道</v>
      </c>
      <c r="H4" s="361" t="str">
        <f ca="1">OFFSET(L!$C$1,MATCH("Mine List"&amp;ADDRESS(ROW(),COLUMN(),4),L!$A:$A,0)-1,SL,,)</f>
        <v>矿厂所在城市</v>
      </c>
      <c r="I4" s="361" t="str">
        <f ca="1">OFFSET(L!$C$1,MATCH("Mine List"&amp;ADDRESS(ROW(),COLUMN(),4),L!$A:$A,0)-1,SL,,)</f>
        <v>矿厂地址：州/省</v>
      </c>
      <c r="J4" s="361" t="str">
        <f ca="1">OFFSET(L!$C$1,MATCH("Mine List"&amp;ADDRESS(ROW(),COLUMN(),4),L!$A:$A,0)-1,SL,,)</f>
        <v>矿厂联系人</v>
      </c>
      <c r="K4" s="361" t="str">
        <f ca="1">OFFSET(L!$C$1,MATCH("Mine List"&amp;ADDRESS(ROW(),COLUMN(),4),L!$A:$A,0)-1,SL,,)</f>
        <v>矿厂联系人电子邮件</v>
      </c>
      <c r="L4" s="361" t="str">
        <f ca="1">OFFSET(L!$C$1,MATCH("Mine List"&amp;ADDRESS(ROW(),COLUMN(),4),L!$A:$A,0)-1,SL,,)</f>
        <v>建议的后续步骤</v>
      </c>
      <c r="M4" s="362" t="str">
        <f ca="1">OFFSET(L!$C$1,MATCH("Mine List"&amp;ADDRESS(ROW(),COLUMN(),4),L!$A:$A,0)-1,SL,,)</f>
        <v>注释</v>
      </c>
      <c r="N4" s="331" t="s">
        <v>43</v>
      </c>
      <c r="O4" s="331" t="s">
        <v>44</v>
      </c>
      <c r="P4" s="332"/>
      <c r="R4" s="333" t="s">
        <v>18523</v>
      </c>
      <c r="S4" s="333" t="s">
        <v>18524</v>
      </c>
    </row>
    <row r="5" spans="1:19" s="339" customFormat="1" ht="20.100000000000001" customHeight="1">
      <c r="A5" s="359" t="s">
        <v>40</v>
      </c>
      <c r="B5" s="495" t="s">
        <v>20375</v>
      </c>
      <c r="C5" s="495" t="s">
        <v>20375</v>
      </c>
      <c r="D5" s="495" t="s">
        <v>265</v>
      </c>
      <c r="E5" s="495"/>
      <c r="F5" s="495" t="s">
        <v>20376</v>
      </c>
      <c r="G5" s="496" t="s">
        <v>20384</v>
      </c>
      <c r="H5" s="496" t="s">
        <v>20385</v>
      </c>
      <c r="I5" s="497" t="s">
        <v>20386</v>
      </c>
      <c r="J5" s="497" t="s">
        <v>20387</v>
      </c>
      <c r="K5" s="497" t="s">
        <v>20387</v>
      </c>
      <c r="L5" s="497" t="s">
        <v>20374</v>
      </c>
      <c r="M5" s="497"/>
      <c r="N5" s="337" t="str">
        <f t="shared" ref="N5:N68" ca="1" si="0">IF(A5="","",IF(ISERROR(MATCH($F5,CL,0)),"Unknown",INDIRECT("'C'!$A$"&amp;MATCH($F5,CL,0)+1)))</f>
        <v>Unknown</v>
      </c>
      <c r="O5" s="337" t="s">
        <v>18592</v>
      </c>
      <c r="P5" s="338"/>
      <c r="Q5" s="339" t="str">
        <f t="shared" ref="Q5:Q68" si="1">A5&amp;B5</f>
        <v>CobaltTENKE FUNGURUME MINING SA（TFM）</v>
      </c>
      <c r="R5" s="339" t="b">
        <f t="shared" ref="R5:R68" si="2">OR(ISBLANK(B5),ISBLANK(C5))</f>
        <v>0</v>
      </c>
      <c r="S5" s="339" t="str">
        <f t="shared" ref="S5:S68" si="3">IF(R5,"",A5&amp;"+")</f>
        <v>Cobalt+</v>
      </c>
    </row>
    <row r="6" spans="1:19" s="339" customFormat="1" ht="20.100000000000001" customHeight="1">
      <c r="A6" s="302" t="s">
        <v>40</v>
      </c>
      <c r="B6" s="493" t="s">
        <v>115</v>
      </c>
      <c r="C6" s="493" t="s">
        <v>20388</v>
      </c>
      <c r="D6" s="493"/>
      <c r="E6" s="493"/>
      <c r="F6" s="493" t="s">
        <v>20389</v>
      </c>
      <c r="G6" s="481"/>
      <c r="H6" s="481"/>
      <c r="I6" s="494"/>
      <c r="J6" s="494"/>
      <c r="K6" s="494"/>
      <c r="L6" s="494"/>
      <c r="M6" s="494" t="s">
        <v>20390</v>
      </c>
      <c r="N6" s="337" t="str">
        <f t="shared" ca="1" si="0"/>
        <v>Unknown</v>
      </c>
      <c r="O6" s="337" t="s">
        <v>18592</v>
      </c>
      <c r="P6" s="338"/>
      <c r="Q6" s="339" t="str">
        <f t="shared" si="1"/>
        <v>CobaltGlencore Nikkelverk Refinery</v>
      </c>
      <c r="R6" s="339" t="b">
        <f t="shared" si="2"/>
        <v>0</v>
      </c>
      <c r="S6" s="339" t="str">
        <f t="shared" si="3"/>
        <v>Cobalt+</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2"/>
  <conditionalFormatting sqref="A5:A2504">
    <cfRule type="expression" dxfId="20" priority="5" stopIfTrue="1">
      <formula>IF($A5="",TRUE)</formula>
    </cfRule>
    <cfRule type="expression" dxfId="19" priority="6" stopIfTrue="1">
      <formula>IF($A5="",FALSE)</formula>
    </cfRule>
  </conditionalFormatting>
  <conditionalFormatting sqref="B7:C2504">
    <cfRule type="expression" dxfId="18" priority="9" stopIfTrue="1">
      <formula>IF(AND(B7="",$A7&lt;&gt;""),TRUE)</formula>
    </cfRule>
    <cfRule type="expression" dxfId="17" priority="10" stopIfTrue="1">
      <formula>IF(FIND("!",B7),TRUE)</formula>
    </cfRule>
  </conditionalFormatting>
  <conditionalFormatting sqref="F7:F2504">
    <cfRule type="expression" dxfId="16" priority="7" stopIfTrue="1">
      <formula>IF(AND(F7="",$A7&lt;&gt;""),TRUE)</formula>
    </cfRule>
    <cfRule type="expression" dxfId="15" priority="8" stopIfTrue="1">
      <formula>IF(FIND("!",F7),TRUE)</formula>
    </cfRule>
  </conditionalFormatting>
  <conditionalFormatting sqref="B5:C6">
    <cfRule type="expression" dxfId="3" priority="3" stopIfTrue="1">
      <formula>IF(AND(B5="",$A5&lt;&gt;""),TRUE)</formula>
    </cfRule>
    <cfRule type="expression" dxfId="2" priority="4" stopIfTrue="1">
      <formula>IF(FIND("!",B5),TRUE)</formula>
    </cfRule>
  </conditionalFormatting>
  <conditionalFormatting sqref="F5:F6">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D19" sqref="D19"/>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1" t="str">
        <f ca="1">OFFSET(L!$C$1,MATCH("Product List"&amp;ADDRESS(ROW(),COLUMN(),4),L!$A:$A,0)-1,SL,,)</f>
        <v>在“申报“工作表上选择报告等级为“产品（或产品目录）”项时才必须完成此栏。</v>
      </c>
      <c r="B1" s="472"/>
      <c r="C1" s="472"/>
      <c r="D1" s="472"/>
      <c r="E1" s="472"/>
      <c r="F1" s="472"/>
      <c r="G1" s="106"/>
    </row>
    <row r="2" spans="1:37">
      <c r="A2" s="19"/>
      <c r="B2" s="108"/>
      <c r="C2" s="108"/>
      <c r="D2" s="108"/>
      <c r="E2" s="108"/>
      <c r="F2"/>
      <c r="G2" s="20"/>
    </row>
    <row r="3" spans="1:37">
      <c r="A3" s="19"/>
      <c r="B3" s="108"/>
      <c r="C3" s="108"/>
      <c r="D3" s="108"/>
      <c r="E3" s="108"/>
      <c r="F3" s="108"/>
      <c r="G3" s="20"/>
    </row>
    <row r="4" spans="1:37" ht="15.75" customHeight="1">
      <c r="A4" s="19"/>
      <c r="B4" s="470" t="s">
        <v>47</v>
      </c>
      <c r="C4" s="470"/>
      <c r="D4" s="470"/>
      <c r="E4" s="470"/>
      <c r="F4" s="470"/>
      <c r="G4" s="20"/>
    </row>
    <row r="5" spans="1:37" ht="30" customHeight="1">
      <c r="A5" s="120"/>
      <c r="B5" s="122" t="str">
        <f ca="1">OFFSET(L!$C$1,MATCH("Product List"&amp;ADDRESS(ROW(),COLUMN(),4),L!$A:$A,0)-1,SL,,)</f>
        <v>回复方的产品编号 (*)</v>
      </c>
      <c r="C5" s="122" t="str">
        <f ca="1">OFFSET(L!$C$1,MATCH("Product List"&amp;ADDRESS(ROW(),COLUMN(),4),L!$A:$A,0)-1,SL,,)</f>
        <v>回复方的产品名称</v>
      </c>
      <c r="D5" s="122" t="str">
        <f ca="1">OFFSET(L!$C$1,MATCH("Product List"&amp;ADDRESS(ROW(),COLUMN(),4),L!$A:$A,0)-1,SL,,)</f>
        <v>请求方的产品编号</v>
      </c>
      <c r="E5" s="122" t="str">
        <f ca="1">OFFSET(L!$C$1,MATCH("Product List"&amp;ADDRESS(ROW(),COLUMN(),4),L!$A:$A,0)-1,SL,,)</f>
        <v>请求方的产品名称</v>
      </c>
      <c r="F5" s="63" t="str">
        <f ca="1">OFFSET(L!$C$1,MATCH("Product List"&amp;ADDRESS(ROW(),COLUMN(),4),L!$A:$A,0)-1,SL,,)</f>
        <v>备注</v>
      </c>
      <c r="G5" s="20"/>
    </row>
    <row r="6" spans="1:37" s="23" customFormat="1" ht="15.75">
      <c r="A6" s="117"/>
      <c r="B6" s="109" t="s">
        <v>20391</v>
      </c>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3" t="str">
        <f ca="1">OFFSET(L!$C$1,MATCH("General"&amp;"Cpy",L!$A:$A,0)-1,SL,,)</f>
        <v>© 2026 负责任矿物计划。保留所有权利。</v>
      </c>
      <c r="C1001" s="473"/>
      <c r="D1001" s="473"/>
      <c r="E1001" s="473"/>
      <c r="F1001" s="473"/>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3" type="noConversion"/>
  <hyperlinks>
    <hyperlink ref="B4:F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74"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74"/>
      <c r="C1" s="474"/>
      <c r="D1" s="474"/>
      <c r="E1" s="474"/>
      <c r="F1" s="474"/>
      <c r="G1" s="474"/>
    </row>
    <row r="2" spans="1:13">
      <c r="A2" s="475"/>
      <c r="B2" s="475"/>
      <c r="C2" s="475"/>
      <c r="D2" s="475"/>
      <c r="E2" s="475"/>
      <c r="F2" s="475"/>
      <c r="G2" s="475"/>
      <c r="H2" s="475"/>
      <c r="I2" s="475"/>
    </row>
    <row r="3" spans="1:13">
      <c r="A3" s="475"/>
      <c r="B3" s="475"/>
      <c r="C3" s="475"/>
      <c r="D3" s="475"/>
      <c r="E3" s="475"/>
      <c r="F3" s="475"/>
      <c r="G3" s="475"/>
      <c r="H3" s="475"/>
      <c r="I3" s="475"/>
    </row>
    <row r="4" spans="1:13" s="159" customFormat="1" ht="103.5" customHeight="1">
      <c r="A4" s="157" t="str">
        <f ca="1">OFFSET(L!$C$1,MATCH("Smelter Look-up"&amp;ADDRESS(ROW(),COLUMN(),4),L!$A:$A,0)-1,SL,,)</f>
        <v>金属</v>
      </c>
      <c r="B4" s="157" t="str">
        <f ca="1">OFFSET(L!$C$1,MATCH("Smelter Look-up"&amp;ADDRESS(ROW(),COLUMN(),4),L!$A:$A,0)-1,SL,,)</f>
        <v>冶炼厂查找 (*)</v>
      </c>
      <c r="C4" s="15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7">
        <f ca="1">OFFSET(L!$C$1,MATCH("Smelter Look-up"&amp;ADDRESS(ROW(),COLUMN(),4),L!$A:$A,0)-1,SL,,)</f>
        <v>0</v>
      </c>
      <c r="E4" s="157" t="str">
        <f ca="1">OFFSET(L!$C$1,MATCH("Smelter Look-up"&amp;ADDRESS(ROW(),COLUMN(),4),L!$A:$A,0)-1,SL,,)</f>
        <v>冶炼厂 ID</v>
      </c>
      <c r="F4" s="157" t="str">
        <f ca="1">OFFSET(L!$C$1,MATCH("Smelter Look-up"&amp;ADDRESS(ROW(),COLUMN(),4),L!$A:$A,0)-1,SL,,)</f>
        <v>冶炼厂出处识别号</v>
      </c>
      <c r="G4" s="157" t="str">
        <f ca="1">OFFSET(L!$C$1,MATCH("Smelter Look-up"&amp;ADDRESS(ROW(),COLUMN(),4),L!$A:$A,0)-1,SL,,)</f>
        <v>冶炼工厂地址（街道）</v>
      </c>
      <c r="H4" s="157" t="str">
        <f ca="1">OFFSET(L!$C$1,MATCH("Smelter Look-up"&amp;ADDRESS(ROW(),COLUMN(),4),L!$A:$A,0)-1,SL,,)</f>
        <v>冶炼工厂地址（城市）</v>
      </c>
      <c r="I4" s="157" t="str">
        <f ca="1">OFFSET(L!$C$1,MATCH("Smelter Look-up"&amp;ADDRESS(ROW(),COLUMN(),4),L!$A:$A,0)-1,SL,,)</f>
        <v>冶炼工厂地址（州/省）</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3" type="noConversion"/>
  <dataValidations count="1">
    <dataValidation type="list" allowBlank="1" showInputMessage="1" showErrorMessage="1" sqref="I42">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LI TING/LI TING/李婷 - QA</cp:lastModifiedBy>
  <cp:revision/>
  <dcterms:created xsi:type="dcterms:W3CDTF">2010-06-21T21:00:23Z</dcterms:created>
  <dcterms:modified xsi:type="dcterms:W3CDTF">2026-04-21T03:19:18Z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